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0E89806F9A4CDCE8/Desktop/"/>
    </mc:Choice>
  </mc:AlternateContent>
  <xr:revisionPtr revIDLastSave="0" documentId="8_{4200E6E6-9AC8-4D05-BE27-B1D56D409E7E}" xr6:coauthVersionLast="47" xr6:coauthVersionMax="47" xr10:uidLastSave="{00000000-0000-0000-0000-000000000000}"/>
  <bookViews>
    <workbookView xWindow="-110" yWindow="-110" windowWidth="19420" windowHeight="11500" tabRatio="500" activeTab="1" xr2:uid="{00000000-000D-0000-FFFF-FFFF00000000}"/>
  </bookViews>
  <sheets>
    <sheet name="返済計画書" sheetId="1" r:id="rId1"/>
    <sheet name="記入例" sheetId="4" r:id="rId2"/>
    <sheet name="使い方" sheetId="3" r:id="rId3"/>
  </sheets>
  <definedNames>
    <definedName name="_xlnm.Print_Area" localSheetId="1">記入例!$A$1:$K$49</definedName>
    <definedName name="_xlnm.Print_Area" localSheetId="2">使い方!$A$1:$D$23</definedName>
    <definedName name="_xlnm.Print_Area" localSheetId="0">返済計画書!$A$1:$K$49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4" l="1"/>
  <c r="F48" i="4"/>
  <c r="E48" i="4"/>
  <c r="D48" i="4"/>
  <c r="C48" i="4"/>
  <c r="B48" i="4"/>
  <c r="G47" i="4"/>
  <c r="F47" i="4"/>
  <c r="B47" i="4"/>
  <c r="G46" i="4"/>
  <c r="B46" i="4"/>
  <c r="G45" i="4"/>
  <c r="B45" i="4"/>
  <c r="G44" i="4"/>
  <c r="B44" i="4"/>
  <c r="G43" i="4"/>
  <c r="B43" i="4"/>
  <c r="G42" i="4"/>
  <c r="B42" i="4"/>
  <c r="G41" i="4"/>
  <c r="B41" i="4"/>
  <c r="G40" i="4"/>
  <c r="B40" i="4"/>
  <c r="G39" i="4"/>
  <c r="B39" i="4"/>
  <c r="G38" i="4"/>
  <c r="B38" i="4"/>
  <c r="G37" i="4"/>
  <c r="B37" i="4"/>
  <c r="G36" i="4"/>
  <c r="B36" i="4"/>
  <c r="G35" i="4"/>
  <c r="B35" i="4"/>
  <c r="G34" i="4"/>
  <c r="B34" i="4"/>
  <c r="G33" i="4"/>
  <c r="B33" i="4"/>
  <c r="G32" i="4"/>
  <c r="B32" i="4"/>
  <c r="G31" i="4"/>
  <c r="B31" i="4"/>
  <c r="G30" i="4"/>
  <c r="B30" i="4"/>
  <c r="G29" i="4"/>
  <c r="B29" i="4"/>
  <c r="G28" i="4"/>
  <c r="B28" i="4"/>
  <c r="G27" i="4"/>
  <c r="B27" i="4"/>
  <c r="G26" i="4"/>
  <c r="B26" i="4"/>
  <c r="G25" i="4"/>
  <c r="B25" i="4"/>
  <c r="G24" i="4"/>
  <c r="B24" i="4"/>
  <c r="G23" i="4"/>
  <c r="B23" i="4"/>
  <c r="G22" i="4"/>
  <c r="B22" i="4"/>
  <c r="G21" i="4"/>
  <c r="B21" i="4"/>
  <c r="G20" i="4"/>
  <c r="B20" i="4"/>
  <c r="G19" i="4"/>
  <c r="B19" i="4"/>
  <c r="G18" i="4"/>
  <c r="B18" i="4"/>
  <c r="G17" i="4"/>
  <c r="B17" i="4"/>
  <c r="G16" i="4"/>
  <c r="B16" i="4"/>
  <c r="G15" i="4"/>
  <c r="B15" i="4"/>
  <c r="B14" i="4"/>
  <c r="E13" i="4"/>
  <c r="B13" i="4"/>
  <c r="E8" i="4"/>
  <c r="E7" i="4"/>
  <c r="C30" i="4" s="1"/>
  <c r="I4" i="4"/>
  <c r="E49" i="1"/>
  <c r="D49" i="1"/>
  <c r="C49" i="1"/>
  <c r="G48" i="1"/>
  <c r="F48" i="1"/>
  <c r="E48" i="1"/>
  <c r="D48" i="1"/>
  <c r="C48" i="1"/>
  <c r="B48" i="1"/>
  <c r="G47" i="1"/>
  <c r="F47" i="1"/>
  <c r="E47" i="1"/>
  <c r="D47" i="1"/>
  <c r="C47" i="1"/>
  <c r="B47" i="1"/>
  <c r="G46" i="1"/>
  <c r="F46" i="1"/>
  <c r="E46" i="1"/>
  <c r="D46" i="1"/>
  <c r="C46" i="1"/>
  <c r="B46" i="1"/>
  <c r="G45" i="1"/>
  <c r="F45" i="1"/>
  <c r="E45" i="1"/>
  <c r="D45" i="1"/>
  <c r="C45" i="1"/>
  <c r="B45" i="1"/>
  <c r="G44" i="1"/>
  <c r="F44" i="1"/>
  <c r="E44" i="1"/>
  <c r="D44" i="1"/>
  <c r="C44" i="1"/>
  <c r="B44" i="1"/>
  <c r="G43" i="1"/>
  <c r="F43" i="1"/>
  <c r="E43" i="1"/>
  <c r="D43" i="1"/>
  <c r="C43" i="1"/>
  <c r="B43" i="1"/>
  <c r="G42" i="1"/>
  <c r="F42" i="1"/>
  <c r="E42" i="1"/>
  <c r="D42" i="1"/>
  <c r="C42" i="1"/>
  <c r="B42" i="1"/>
  <c r="G41" i="1"/>
  <c r="F41" i="1"/>
  <c r="E41" i="1"/>
  <c r="D41" i="1"/>
  <c r="C41" i="1"/>
  <c r="B41" i="1"/>
  <c r="G40" i="1"/>
  <c r="F40" i="1"/>
  <c r="E40" i="1"/>
  <c r="D40" i="1"/>
  <c r="C40" i="1"/>
  <c r="B40" i="1"/>
  <c r="G39" i="1"/>
  <c r="F39" i="1"/>
  <c r="E39" i="1"/>
  <c r="D39" i="1"/>
  <c r="C39" i="1"/>
  <c r="B39" i="1"/>
  <c r="G38" i="1"/>
  <c r="F38" i="1"/>
  <c r="E38" i="1"/>
  <c r="D38" i="1"/>
  <c r="C38" i="1"/>
  <c r="B38" i="1"/>
  <c r="G37" i="1"/>
  <c r="F37" i="1"/>
  <c r="E37" i="1"/>
  <c r="D37" i="1"/>
  <c r="C37" i="1"/>
  <c r="B37" i="1"/>
  <c r="G36" i="1"/>
  <c r="F36" i="1"/>
  <c r="E36" i="1"/>
  <c r="D36" i="1"/>
  <c r="C36" i="1"/>
  <c r="B36" i="1"/>
  <c r="G35" i="1"/>
  <c r="F35" i="1"/>
  <c r="E35" i="1"/>
  <c r="D35" i="1"/>
  <c r="C35" i="1"/>
  <c r="B35" i="1"/>
  <c r="G34" i="1"/>
  <c r="F34" i="1"/>
  <c r="E34" i="1"/>
  <c r="D34" i="1"/>
  <c r="C34" i="1"/>
  <c r="B34" i="1"/>
  <c r="G33" i="1"/>
  <c r="F33" i="1"/>
  <c r="E33" i="1"/>
  <c r="D33" i="1"/>
  <c r="C33" i="1"/>
  <c r="B33" i="1"/>
  <c r="G32" i="1"/>
  <c r="F32" i="1"/>
  <c r="E32" i="1"/>
  <c r="D32" i="1"/>
  <c r="C32" i="1"/>
  <c r="B32" i="1"/>
  <c r="G31" i="1"/>
  <c r="F31" i="1"/>
  <c r="E31" i="1"/>
  <c r="D31" i="1"/>
  <c r="C31" i="1"/>
  <c r="B31" i="1"/>
  <c r="G30" i="1"/>
  <c r="F30" i="1"/>
  <c r="E30" i="1"/>
  <c r="D30" i="1"/>
  <c r="C30" i="1"/>
  <c r="B30" i="1"/>
  <c r="G29" i="1"/>
  <c r="F29" i="1"/>
  <c r="E29" i="1"/>
  <c r="D29" i="1"/>
  <c r="C29" i="1"/>
  <c r="B29" i="1"/>
  <c r="G28" i="1"/>
  <c r="F28" i="1"/>
  <c r="E28" i="1"/>
  <c r="D28" i="1"/>
  <c r="C28" i="1"/>
  <c r="B28" i="1"/>
  <c r="G27" i="1"/>
  <c r="F27" i="1"/>
  <c r="E27" i="1"/>
  <c r="D27" i="1"/>
  <c r="C27" i="1"/>
  <c r="B27" i="1"/>
  <c r="G26" i="1"/>
  <c r="F26" i="1"/>
  <c r="E26" i="1"/>
  <c r="D26" i="1"/>
  <c r="C26" i="1"/>
  <c r="B26" i="1"/>
  <c r="G25" i="1"/>
  <c r="F25" i="1"/>
  <c r="E25" i="1"/>
  <c r="D25" i="1"/>
  <c r="C25" i="1"/>
  <c r="B25" i="1"/>
  <c r="G24" i="1"/>
  <c r="F24" i="1"/>
  <c r="E24" i="1"/>
  <c r="D24" i="1"/>
  <c r="C24" i="1"/>
  <c r="B24" i="1"/>
  <c r="G23" i="1"/>
  <c r="F23" i="1"/>
  <c r="E23" i="1"/>
  <c r="D23" i="1"/>
  <c r="C23" i="1"/>
  <c r="B23" i="1"/>
  <c r="G22" i="1"/>
  <c r="F22" i="1"/>
  <c r="E22" i="1"/>
  <c r="D22" i="1"/>
  <c r="C22" i="1"/>
  <c r="B22" i="1"/>
  <c r="G21" i="1"/>
  <c r="F21" i="1"/>
  <c r="E21" i="1"/>
  <c r="D21" i="1"/>
  <c r="C21" i="1"/>
  <c r="B21" i="1"/>
  <c r="G20" i="1"/>
  <c r="F20" i="1"/>
  <c r="E20" i="1"/>
  <c r="D20" i="1"/>
  <c r="C20" i="1"/>
  <c r="B20" i="1"/>
  <c r="G19" i="1"/>
  <c r="F19" i="1"/>
  <c r="E19" i="1"/>
  <c r="D19" i="1"/>
  <c r="C19" i="1"/>
  <c r="B19" i="1"/>
  <c r="G18" i="1"/>
  <c r="F18" i="1"/>
  <c r="E18" i="1"/>
  <c r="D18" i="1"/>
  <c r="C18" i="1"/>
  <c r="B18" i="1"/>
  <c r="G17" i="1"/>
  <c r="F17" i="1"/>
  <c r="E17" i="1"/>
  <c r="D17" i="1"/>
  <c r="C17" i="1"/>
  <c r="B17" i="1"/>
  <c r="G16" i="1"/>
  <c r="F16" i="1"/>
  <c r="E16" i="1"/>
  <c r="D16" i="1"/>
  <c r="C16" i="1"/>
  <c r="B16" i="1"/>
  <c r="G15" i="1"/>
  <c r="F15" i="1"/>
  <c r="E15" i="1"/>
  <c r="D15" i="1"/>
  <c r="C15" i="1"/>
  <c r="B15" i="1"/>
  <c r="G14" i="1"/>
  <c r="F14" i="1"/>
  <c r="E14" i="1"/>
  <c r="D14" i="1"/>
  <c r="C14" i="1"/>
  <c r="B14" i="1"/>
  <c r="G13" i="1"/>
  <c r="F13" i="1"/>
  <c r="E13" i="1"/>
  <c r="D13" i="1"/>
  <c r="C13" i="1"/>
  <c r="B13" i="1"/>
  <c r="I8" i="1"/>
  <c r="E8" i="1"/>
  <c r="I7" i="1"/>
  <c r="E7" i="1"/>
  <c r="I6" i="1"/>
  <c r="I5" i="1"/>
  <c r="I9" i="1" s="1"/>
  <c r="I4" i="1"/>
  <c r="C17" i="4" l="1"/>
  <c r="C46" i="4"/>
  <c r="C39" i="4"/>
  <c r="C32" i="4"/>
  <c r="C25" i="4"/>
  <c r="C20" i="4"/>
  <c r="C15" i="4"/>
  <c r="C41" i="4"/>
  <c r="C34" i="4"/>
  <c r="C27" i="4"/>
  <c r="C14" i="4"/>
  <c r="C43" i="4"/>
  <c r="C36" i="4"/>
  <c r="C29" i="4"/>
  <c r="C19" i="4"/>
  <c r="C45" i="4"/>
  <c r="C38" i="4"/>
  <c r="C31" i="4"/>
  <c r="C23" i="4"/>
  <c r="C13" i="4"/>
  <c r="C18" i="4"/>
  <c r="C40" i="4"/>
  <c r="C33" i="4"/>
  <c r="C26" i="4"/>
  <c r="C42" i="4"/>
  <c r="C35" i="4"/>
  <c r="C37" i="4"/>
  <c r="C21" i="4"/>
  <c r="C16" i="4"/>
  <c r="C28" i="4"/>
  <c r="C44" i="4"/>
  <c r="I7" i="4" l="1"/>
  <c r="D13" i="4"/>
  <c r="F13" i="4" l="1"/>
  <c r="E14" i="4" s="1"/>
  <c r="D14" i="4" l="1"/>
  <c r="I8" i="4" s="1"/>
  <c r="F14" i="4" l="1"/>
  <c r="E15" i="4" l="1"/>
  <c r="D15" i="4" l="1"/>
  <c r="F15" i="4" l="1"/>
  <c r="E16" i="4" l="1"/>
  <c r="D16" i="4" l="1"/>
  <c r="F16" i="4" l="1"/>
  <c r="E17" i="4" l="1"/>
  <c r="D17" i="4" l="1"/>
  <c r="F17" i="4" l="1"/>
  <c r="E18" i="4" l="1"/>
  <c r="D18" i="4" s="1"/>
  <c r="F18" i="4" s="1"/>
  <c r="E19" i="4" l="1"/>
  <c r="D19" i="4" s="1"/>
  <c r="F19" i="4" s="1"/>
  <c r="E20" i="4" l="1"/>
  <c r="D20" i="4" s="1"/>
  <c r="F20" i="4" s="1"/>
  <c r="E21" i="4" l="1"/>
  <c r="D21" i="4" s="1"/>
  <c r="F21" i="4" s="1"/>
  <c r="E22" i="4" l="1"/>
  <c r="D22" i="4" s="1"/>
  <c r="F22" i="4" s="1"/>
  <c r="C22" i="4" l="1"/>
  <c r="E23" i="4"/>
  <c r="D23" i="4" s="1"/>
  <c r="F23" i="4" s="1"/>
  <c r="E24" i="4" l="1"/>
  <c r="C24" i="4" l="1"/>
  <c r="D24" i="4" s="1"/>
  <c r="F24" i="4" l="1"/>
  <c r="E25" i="4" l="1"/>
  <c r="D25" i="4" l="1"/>
  <c r="F25" i="4" l="1"/>
  <c r="E26" i="4" l="1"/>
  <c r="D26" i="4" l="1"/>
  <c r="F26" i="4" l="1"/>
  <c r="E27" i="4" l="1"/>
  <c r="D27" i="4" l="1"/>
  <c r="F27" i="4" l="1"/>
  <c r="E28" i="4" l="1"/>
  <c r="D28" i="4" l="1"/>
  <c r="F28" i="4" l="1"/>
  <c r="E29" i="4" l="1"/>
  <c r="D29" i="4" l="1"/>
  <c r="F29" i="4" l="1"/>
  <c r="E30" i="4" l="1"/>
  <c r="D30" i="4" s="1"/>
  <c r="F30" i="4" s="1"/>
  <c r="E31" i="4" l="1"/>
  <c r="D31" i="4" s="1"/>
  <c r="F31" i="4" s="1"/>
  <c r="E32" i="4" l="1"/>
  <c r="D32" i="4" s="1"/>
  <c r="F32" i="4" s="1"/>
  <c r="E33" i="4" l="1"/>
  <c r="D33" i="4" s="1"/>
  <c r="F33" i="4" s="1"/>
  <c r="E34" i="4" l="1"/>
  <c r="D34" i="4" s="1"/>
  <c r="F34" i="4" s="1"/>
  <c r="E35" i="4" l="1"/>
  <c r="D35" i="4" s="1"/>
  <c r="F35" i="4" s="1"/>
  <c r="E36" i="4" l="1"/>
  <c r="D36" i="4" s="1"/>
  <c r="F36" i="4" s="1"/>
  <c r="E37" i="4" l="1"/>
  <c r="D37" i="4" s="1"/>
  <c r="F37" i="4" s="1"/>
  <c r="E38" i="4" l="1"/>
  <c r="D38" i="4" s="1"/>
  <c r="F38" i="4" s="1"/>
  <c r="E39" i="4" l="1"/>
  <c r="D39" i="4" s="1"/>
  <c r="F39" i="4" s="1"/>
  <c r="E40" i="4" l="1"/>
  <c r="D40" i="4" s="1"/>
  <c r="F40" i="4" s="1"/>
  <c r="E41" i="4" l="1"/>
  <c r="D41" i="4" s="1"/>
  <c r="F41" i="4" s="1"/>
  <c r="E42" i="4" l="1"/>
  <c r="D42" i="4" s="1"/>
  <c r="F42" i="4" s="1"/>
  <c r="E43" i="4" l="1"/>
  <c r="D43" i="4" s="1"/>
  <c r="F43" i="4" s="1"/>
  <c r="E44" i="4" l="1"/>
  <c r="D44" i="4" s="1"/>
  <c r="F44" i="4" s="1"/>
  <c r="E45" i="4" l="1"/>
  <c r="D45" i="4" s="1"/>
  <c r="F45" i="4" s="1"/>
  <c r="E46" i="4" l="1"/>
  <c r="D46" i="4" s="1"/>
  <c r="F46" i="4" s="1"/>
  <c r="E47" i="4" l="1"/>
  <c r="D47" i="4"/>
  <c r="D49" i="4" s="1"/>
  <c r="I6" i="4" l="1"/>
  <c r="E49" i="4"/>
  <c r="C47" i="4"/>
  <c r="I5" i="4" l="1"/>
  <c r="I9" i="4" s="1"/>
  <c r="C49" i="4"/>
</calcChain>
</file>

<file path=xl/sharedStrings.xml><?xml version="1.0" encoding="utf-8"?>
<sst xmlns="http://schemas.openxmlformats.org/spreadsheetml/2006/main" count="93" uniqueCount="58">
  <si>
    <t>返　済　計　画　書</t>
  </si>
  <si>
    <t>※ 本テンプレートは返済予定を管理するための簡易的な様式です。実際の返済条件、利息計算、契約内容については、金融機関や専門家に確認してください。</t>
  </si>
  <si>
    <t>■ 基本情報</t>
  </si>
  <si>
    <t>■ 集計サマリー</t>
  </si>
  <si>
    <t>作成日</t>
  </si>
  <si>
    <t>返済回数</t>
  </si>
  <si>
    <t>借入金額</t>
  </si>
  <si>
    <t>借入先</t>
  </si>
  <si>
    <t>年利</t>
  </si>
  <si>
    <t>合計返済額</t>
  </si>
  <si>
    <t>借入目的</t>
  </si>
  <si>
    <t>返済方法</t>
  </si>
  <si>
    <t>合計利息</t>
  </si>
  <si>
    <t>毎月返済額</t>
  </si>
  <si>
    <t>返済済金額</t>
  </si>
  <si>
    <t>借入日</t>
  </si>
  <si>
    <t>最終返済予定日</t>
  </si>
  <si>
    <t>未返済残高</t>
  </si>
  <si>
    <t>返済開始日</t>
  </si>
  <si>
    <t>作成者</t>
  </si>
  <si>
    <t>返済進捗率</t>
  </si>
  <si>
    <t>■ 返済スケジュール</t>
  </si>
  <si>
    <t>回数</t>
  </si>
  <si>
    <t>返済予定日</t>
  </si>
  <si>
    <t>返済額</t>
  </si>
  <si>
    <t>元金返済額</t>
  </si>
  <si>
    <t>利　息</t>
  </si>
  <si>
    <t>返済後残高</t>
  </si>
  <si>
    <t>返済状況</t>
  </si>
  <si>
    <t>実際の返済日</t>
  </si>
  <si>
    <t>備　考</t>
  </si>
  <si>
    <t>合　計</t>
  </si>
  <si>
    <t>○○銀行</t>
  </si>
  <si>
    <t>運転資金</t>
  </si>
  <si>
    <t>返済済</t>
  </si>
  <si>
    <t>返済計画書テンプレート　使い方ガイド</t>
  </si>
  <si>
    <t>STEP 1</t>
  </si>
  <si>
    <t>基本情報を入力する</t>
  </si>
  <si>
    <t>「返済計画書」シートを開き、上部の基本情報欄に以下の項目を入力してください。
  ・借入金額　・借入日　・返済開始日　・返済回数　・年利
これらを入力すると、毎月返済額・最終返済予定日が自動計算されます。</t>
  </si>
  <si>
    <t>STEP 2</t>
  </si>
  <si>
    <t>返済予定日を確認する</t>
  </si>
  <si>
    <t>返済スケジュール欄の「返済予定日」は、返済開始日と返済回数をもとに自動表示されます。
必要な場合は直接上書きして変更できます。</t>
  </si>
  <si>
    <t>STEP 3</t>
  </si>
  <si>
    <t>返済額を確認する</t>
  </si>
  <si>
    <t>「返済額」「元金返済額」「利息」「返済後残高」は自動計算されます。
元利均等返済のため、毎月の返済額は一定です。最大36回分に対応しています。</t>
  </si>
  <si>
    <t>STEP 4</t>
  </si>
  <si>
    <t>返済状況を選択する</t>
  </si>
  <si>
    <t>「返済状況」列のセルをクリックするとプルダウンが表示されます。
  ・未返済（デフォルト）　・返済済　・遅延
「返済済」にすると行が緑色、「遅延」にすると行が赤色に色分けされます。</t>
  </si>
  <si>
    <t>STEP 5</t>
  </si>
  <si>
    <t>実際の返済日を入力する</t>
  </si>
  <si>
    <t>返済が完了したら「実際の返済日」に日付を入力してください（例：2026/5/31）。
日付形式は「yyyy年m月d日」で自動表示されます。</t>
  </si>
  <si>
    <t>STEP 6</t>
  </si>
  <si>
    <t>集計サマリーを確認する</t>
  </si>
  <si>
    <t>シート右上の「集計サマリー」欄で以下が自動集計されます。
  合計返済額 / 合計利息 / 返済済金額 / 未返済残高 / 返済進捗率</t>
  </si>
  <si>
    <t>【対応回数について】　本テンプレートは最大36回（3年）分の返済スケジュールに対応しています。36回を超える場合は、別途ご対応ください。</t>
  </si>
  <si>
    <t>【注意事項】
本テンプレートは返済予定を管理するための簡易的な様式です。実際の返済条件、利息計算、契約内容については、金融機関や専門家に確認してください。
本テンプレートはブログ「500mails」より無料でご提供しています。</t>
  </si>
  <si>
    <t>元利均等返済</t>
    <phoneticPr fontId="7"/>
  </si>
  <si>
    <t>鈴木太郎</t>
    <rPh sb="0" eb="2">
      <t>スズキ</t>
    </rPh>
    <rPh sb="2" eb="4">
      <t>タロウ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</si>
</sst>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&quot;回&quot;"/>
    <numFmt numFmtId="177" formatCode="#,##0&quot;円&quot;"/>
    <numFmt numFmtId="178" formatCode="0.0%"/>
  </numFmts>
  <fonts count="16">
    <font>
      <sz val="11"/>
      <color theme="1"/>
      <name val="Calibri"/>
      <family val="2"/>
      <charset val="1"/>
    </font>
    <font>
      <sz val="10"/>
      <color rgb="FF000000"/>
      <name val="DejaVu Sans"/>
      <family val="2"/>
    </font>
    <font>
      <b/>
      <sz val="16"/>
      <color rgb="FFFFFFFF"/>
      <name val="DejaVu Sans"/>
      <family val="2"/>
    </font>
    <font>
      <b/>
      <sz val="9"/>
      <color rgb="FFFFFFFF"/>
      <name val="Arial"/>
      <family val="2"/>
    </font>
    <font>
      <b/>
      <sz val="11"/>
      <color rgb="FF1F3864"/>
      <name val="DejaVu Sans"/>
      <family val="2"/>
    </font>
    <font>
      <sz val="9"/>
      <color rgb="FF1F3864"/>
      <name val="DejaVu Sans"/>
      <family val="2"/>
    </font>
    <font>
      <i/>
      <sz val="9"/>
      <color rgb="FFCC0000"/>
      <name val="DejaVu Sans"/>
      <family val="2"/>
    </font>
    <font>
      <sz val="6"/>
      <name val="ＭＳ Ｐゴシック"/>
      <family val="3"/>
      <charset val="128"/>
    </font>
    <font>
      <b/>
      <sz val="18"/>
      <color rgb="FFFFFFFF"/>
      <name val="MS UI Gothic"/>
      <family val="3"/>
      <charset val="128"/>
    </font>
    <font>
      <sz val="11"/>
      <color theme="1"/>
      <name val="MS UI Gothic"/>
      <family val="3"/>
      <charset val="128"/>
    </font>
    <font>
      <i/>
      <sz val="8"/>
      <color rgb="FFFF0000"/>
      <name val="MS UI Gothic"/>
      <family val="3"/>
      <charset val="128"/>
    </font>
    <font>
      <b/>
      <sz val="11"/>
      <color rgb="FFFFFFFF"/>
      <name val="MS UI Gothic"/>
      <family val="3"/>
      <charset val="128"/>
    </font>
    <font>
      <b/>
      <sz val="10"/>
      <color rgb="FF000000"/>
      <name val="MS UI Gothic"/>
      <family val="3"/>
      <charset val="128"/>
    </font>
    <font>
      <sz val="10"/>
      <color rgb="FF0000FF"/>
      <name val="MS UI Gothic"/>
      <family val="3"/>
      <charset val="128"/>
    </font>
    <font>
      <sz val="10"/>
      <color rgb="FF000000"/>
      <name val="MS UI Gothic"/>
      <family val="3"/>
      <charset val="128"/>
    </font>
    <font>
      <b/>
      <sz val="10"/>
      <color rgb="FFFFFFFF"/>
      <name val="MS UI Gothic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2CC"/>
        <bgColor rgb="FFFCE4D6"/>
      </patternFill>
    </fill>
    <fill>
      <patternFill patternType="solid">
        <fgColor rgb="FF2E5FA3"/>
        <bgColor rgb="FF4472C4"/>
      </patternFill>
    </fill>
    <fill>
      <patternFill patternType="solid">
        <fgColor rgb="FFBDD7EE"/>
        <bgColor rgb="FFC6EFCE"/>
      </patternFill>
    </fill>
    <fill>
      <patternFill patternType="solid">
        <fgColor rgb="FFFFFFFF"/>
        <bgColor rgb="FFF2F2F2"/>
      </patternFill>
    </fill>
    <fill>
      <patternFill patternType="solid">
        <fgColor rgb="FF4472C4"/>
        <bgColor rgb="FF2E5FA3"/>
      </patternFill>
    </fill>
    <fill>
      <patternFill patternType="solid">
        <fgColor rgb="FFDEEAF1"/>
        <bgColor rgb="FFF2F2F2"/>
      </patternFill>
    </fill>
    <fill>
      <patternFill patternType="solid">
        <fgColor rgb="FFF2F2F2"/>
        <bgColor rgb="FFDEEAF1"/>
      </patternFill>
    </fill>
  </fills>
  <borders count="8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/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/>
      <bottom/>
      <diagonal/>
    </border>
    <border>
      <left style="thin">
        <color rgb="FFAAAAAA"/>
      </left>
      <right style="thin">
        <color rgb="FFAAAAAA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4" xfId="0" applyBorder="1"/>
    <xf numFmtId="0" fontId="0" fillId="0" borderId="0" xfId="0"/>
    <xf numFmtId="0" fontId="6" fillId="3" borderId="2" xfId="0" applyFont="1" applyFill="1" applyBorder="1" applyAlignment="1">
      <alignment horizontal="left" vertical="top" wrapText="1"/>
    </xf>
    <xf numFmtId="0" fontId="1" fillId="9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center" wrapText="1"/>
    </xf>
    <xf numFmtId="0" fontId="0" fillId="0" borderId="7" xfId="0" applyBorder="1"/>
    <xf numFmtId="0" fontId="4" fillId="5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5" fillId="8" borderId="2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/>
    <xf numFmtId="0" fontId="9" fillId="0" borderId="0" xfId="0" applyFont="1"/>
    <xf numFmtId="0" fontId="10" fillId="3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31" fontId="13" fillId="6" borderId="2" xfId="0" applyNumberFormat="1" applyFont="1" applyFill="1" applyBorder="1" applyAlignment="1">
      <alignment horizontal="left" vertical="center"/>
    </xf>
    <xf numFmtId="0" fontId="9" fillId="0" borderId="4" xfId="0" applyFont="1" applyBorder="1"/>
    <xf numFmtId="176" fontId="13" fillId="6" borderId="2" xfId="0" applyNumberFormat="1" applyFont="1" applyFill="1" applyBorder="1" applyAlignment="1">
      <alignment horizontal="center" vertical="center"/>
    </xf>
    <xf numFmtId="176" fontId="13" fillId="6" borderId="4" xfId="0" applyNumberFormat="1" applyFont="1" applyFill="1" applyBorder="1" applyAlignment="1">
      <alignment horizontal="center" vertical="center"/>
    </xf>
    <xf numFmtId="176" fontId="13" fillId="6" borderId="5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/>
    </xf>
    <xf numFmtId="177" fontId="14" fillId="6" borderId="2" xfId="0" applyNumberFormat="1" applyFont="1" applyFill="1" applyBorder="1" applyAlignment="1">
      <alignment horizontal="right" vertical="center"/>
    </xf>
    <xf numFmtId="0" fontId="9" fillId="0" borderId="5" xfId="0" applyFont="1" applyBorder="1"/>
    <xf numFmtId="49" fontId="13" fillId="6" borderId="2" xfId="0" applyNumberFormat="1" applyFont="1" applyFill="1" applyBorder="1" applyAlignment="1">
      <alignment horizontal="left" vertical="center"/>
    </xf>
    <xf numFmtId="177" fontId="13" fillId="6" borderId="2" xfId="0" applyNumberFormat="1" applyFont="1" applyFill="1" applyBorder="1" applyAlignment="1">
      <alignment horizontal="left" vertical="center"/>
    </xf>
    <xf numFmtId="177" fontId="14" fillId="6" borderId="2" xfId="0" applyNumberFormat="1" applyFont="1" applyFill="1" applyBorder="1" applyAlignment="1">
      <alignment horizontal="center" vertical="center"/>
    </xf>
    <xf numFmtId="177" fontId="14" fillId="6" borderId="4" xfId="0" applyNumberFormat="1" applyFont="1" applyFill="1" applyBorder="1" applyAlignment="1">
      <alignment horizontal="center" vertical="center"/>
    </xf>
    <xf numFmtId="177" fontId="14" fillId="6" borderId="5" xfId="0" applyNumberFormat="1" applyFont="1" applyFill="1" applyBorder="1" applyAlignment="1">
      <alignment horizontal="center" vertical="center"/>
    </xf>
    <xf numFmtId="31" fontId="14" fillId="6" borderId="2" xfId="0" applyNumberFormat="1" applyFont="1" applyFill="1" applyBorder="1" applyAlignment="1">
      <alignment horizontal="center" vertical="center"/>
    </xf>
    <xf numFmtId="31" fontId="14" fillId="6" borderId="4" xfId="0" applyNumberFormat="1" applyFont="1" applyFill="1" applyBorder="1" applyAlignment="1">
      <alignment horizontal="center" vertical="center"/>
    </xf>
    <xf numFmtId="31" fontId="14" fillId="6" borderId="5" xfId="0" applyNumberFormat="1" applyFont="1" applyFill="1" applyBorder="1" applyAlignment="1">
      <alignment horizontal="center" vertical="center"/>
    </xf>
    <xf numFmtId="49" fontId="13" fillId="6" borderId="2" xfId="0" applyNumberFormat="1" applyFont="1" applyFill="1" applyBorder="1" applyAlignment="1">
      <alignment horizontal="center" vertical="center"/>
    </xf>
    <xf numFmtId="49" fontId="13" fillId="6" borderId="4" xfId="0" applyNumberFormat="1" applyFont="1" applyFill="1" applyBorder="1" applyAlignment="1">
      <alignment horizontal="center" vertical="center"/>
    </xf>
    <xf numFmtId="49" fontId="13" fillId="6" borderId="5" xfId="0" applyNumberFormat="1" applyFont="1" applyFill="1" applyBorder="1" applyAlignment="1">
      <alignment horizontal="center" vertical="center"/>
    </xf>
    <xf numFmtId="178" fontId="14" fillId="6" borderId="2" xfId="0" applyNumberFormat="1" applyFont="1" applyFill="1" applyBorder="1" applyAlignment="1">
      <alignment horizontal="right" vertical="center"/>
    </xf>
    <xf numFmtId="0" fontId="9" fillId="6" borderId="0" xfId="0" applyFont="1" applyFill="1"/>
    <xf numFmtId="0" fontId="15" fillId="7" borderId="1" xfId="0" applyFont="1" applyFill="1" applyBorder="1" applyAlignment="1">
      <alignment horizontal="center" vertical="center"/>
    </xf>
    <xf numFmtId="0" fontId="15" fillId="7" borderId="6" xfId="0" applyFont="1" applyFill="1" applyBorder="1" applyAlignment="1">
      <alignment horizontal="center" vertical="center"/>
    </xf>
    <xf numFmtId="0" fontId="15" fillId="7" borderId="0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31" fontId="14" fillId="6" borderId="1" xfId="0" applyNumberFormat="1" applyFont="1" applyFill="1" applyBorder="1" applyAlignment="1">
      <alignment horizontal="center" vertical="center"/>
    </xf>
    <xf numFmtId="177" fontId="14" fillId="6" borderId="1" xfId="0" applyNumberFormat="1" applyFont="1" applyFill="1" applyBorder="1" applyAlignment="1">
      <alignment horizontal="right" vertical="center"/>
    </xf>
    <xf numFmtId="31" fontId="13" fillId="6" borderId="1" xfId="0" applyNumberFormat="1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31" fontId="14" fillId="8" borderId="1" xfId="0" applyNumberFormat="1" applyFont="1" applyFill="1" applyBorder="1" applyAlignment="1">
      <alignment horizontal="center" vertical="center"/>
    </xf>
    <xf numFmtId="177" fontId="14" fillId="8" borderId="1" xfId="0" applyNumberFormat="1" applyFont="1" applyFill="1" applyBorder="1" applyAlignment="1">
      <alignment horizontal="right" vertical="center"/>
    </xf>
    <xf numFmtId="31" fontId="13" fillId="8" borderId="1" xfId="0" applyNumberFormat="1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horizontal="center" vertical="center"/>
    </xf>
    <xf numFmtId="0" fontId="13" fillId="8" borderId="4" xfId="0" applyFont="1" applyFill="1" applyBorder="1" applyAlignment="1">
      <alignment horizontal="center" vertical="center"/>
    </xf>
    <xf numFmtId="0" fontId="13" fillId="8" borderId="5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177" fontId="12" fillId="5" borderId="1" xfId="0" applyNumberFormat="1" applyFont="1" applyFill="1" applyBorder="1" applyAlignment="1">
      <alignment horizontal="right" vertical="center"/>
    </xf>
    <xf numFmtId="177" fontId="14" fillId="5" borderId="1" xfId="0" applyNumberFormat="1" applyFont="1" applyFill="1" applyBorder="1" applyAlignment="1">
      <alignment horizontal="right" vertical="center"/>
    </xf>
    <xf numFmtId="0" fontId="14" fillId="5" borderId="1" xfId="0" applyFont="1" applyFill="1" applyBorder="1" applyAlignment="1">
      <alignment horizontal="center" vertical="center"/>
    </xf>
    <xf numFmtId="31" fontId="13" fillId="5" borderId="1" xfId="0" applyNumberFormat="1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31" fontId="14" fillId="6" borderId="0" xfId="0" applyNumberFormat="1" applyFont="1" applyFill="1" applyAlignment="1">
      <alignment horizontal="center" vertical="center"/>
    </xf>
    <xf numFmtId="177" fontId="14" fillId="6" borderId="0" xfId="0" applyNumberFormat="1" applyFont="1" applyFill="1" applyAlignment="1">
      <alignment horizontal="right" vertical="center"/>
    </xf>
    <xf numFmtId="0" fontId="14" fillId="6" borderId="0" xfId="0" applyFont="1" applyFill="1" applyAlignment="1">
      <alignment horizontal="left" vertical="center"/>
    </xf>
    <xf numFmtId="0" fontId="14" fillId="6" borderId="0" xfId="0" applyFont="1" applyFill="1"/>
    <xf numFmtId="31" fontId="13" fillId="6" borderId="5" xfId="0" applyNumberFormat="1" applyFont="1" applyFill="1" applyBorder="1" applyAlignment="1">
      <alignment horizontal="left" vertical="center"/>
    </xf>
    <xf numFmtId="177" fontId="13" fillId="6" borderId="5" xfId="0" applyNumberFormat="1" applyFont="1" applyFill="1" applyBorder="1" applyAlignment="1">
      <alignment horizontal="left" vertical="center"/>
    </xf>
    <xf numFmtId="49" fontId="13" fillId="6" borderId="5" xfId="0" applyNumberFormat="1" applyFont="1" applyFill="1" applyBorder="1" applyAlignment="1">
      <alignment horizontal="left" vertical="center"/>
    </xf>
    <xf numFmtId="10" fontId="13" fillId="6" borderId="2" xfId="0" applyNumberFormat="1" applyFont="1" applyFill="1" applyBorder="1" applyAlignment="1">
      <alignment horizontal="center" vertical="center"/>
    </xf>
    <xf numFmtId="10" fontId="13" fillId="6" borderId="4" xfId="0" applyNumberFormat="1" applyFont="1" applyFill="1" applyBorder="1" applyAlignment="1">
      <alignment horizontal="center" vertical="center"/>
    </xf>
    <xf numFmtId="10" fontId="13" fillId="6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6">
    <dxf>
      <font>
        <b/>
        <color rgb="FF7F6000"/>
        <name val="Arial"/>
        <charset val="1"/>
      </font>
      <fill>
        <patternFill>
          <bgColor rgb="FFFFD966"/>
        </patternFill>
      </fill>
    </dxf>
    <dxf>
      <font>
        <color rgb="FF276221"/>
        <name val="Arial"/>
        <charset val="1"/>
      </font>
      <fill>
        <patternFill>
          <bgColor rgb="FFC6EFCE"/>
        </patternFill>
      </fill>
    </dxf>
    <dxf>
      <font>
        <color rgb="FF9C0006"/>
        <name val="Arial"/>
        <charset val="1"/>
      </font>
      <fill>
        <patternFill>
          <bgColor rgb="FFFCE4D6"/>
        </patternFill>
      </fill>
    </dxf>
    <dxf>
      <font>
        <b/>
        <color rgb="FF7F6000"/>
        <name val="Arial"/>
        <charset val="1"/>
      </font>
      <fill>
        <patternFill>
          <bgColor rgb="FFFFD966"/>
        </patternFill>
      </fill>
    </dxf>
    <dxf>
      <font>
        <color rgb="FF276221"/>
        <name val="Arial"/>
        <charset val="1"/>
      </font>
      <fill>
        <patternFill>
          <bgColor rgb="FFC6EFCE"/>
        </patternFill>
      </fill>
    </dxf>
    <dxf>
      <font>
        <color rgb="FF9C0006"/>
        <name val="Arial"/>
        <charset val="1"/>
      </font>
      <fill>
        <patternFill>
          <bgColor rgb="FFFCE4D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276221"/>
      <rgbColor rgb="FF000080"/>
      <rgbColor rgb="FF7F6000"/>
      <rgbColor rgb="FF800080"/>
      <rgbColor rgb="FF008080"/>
      <rgbColor rgb="FFC0C0C0"/>
      <rgbColor rgb="FF808080"/>
      <rgbColor rgb="FF9999FF"/>
      <rgbColor rgb="FF993366"/>
      <rgbColor rgb="FFFFF2CC"/>
      <rgbColor rgb="FFDEEAF1"/>
      <rgbColor rgb="FF660066"/>
      <rgbColor rgb="FFFF8080"/>
      <rgbColor rgb="FF2E5FA3"/>
      <rgbColor rgb="FFBDD7EE"/>
      <rgbColor rgb="FF000080"/>
      <rgbColor rgb="FFFF00FF"/>
      <rgbColor rgb="FFFFFF00"/>
      <rgbColor rgb="FF00FFFF"/>
      <rgbColor rgb="FF800080"/>
      <rgbColor rgb="FFCC0000"/>
      <rgbColor rgb="FF008080"/>
      <rgbColor rgb="FF0000FF"/>
      <rgbColor rgb="FF00CCFF"/>
      <rgbColor rgb="FFF2F2F2"/>
      <rgbColor rgb="FFC6EFCE"/>
      <rgbColor rgb="FFFCE4D6"/>
      <rgbColor rgb="FF99CCFF"/>
      <rgbColor rgb="FFFF99CC"/>
      <rgbColor rgb="FFCC99FF"/>
      <rgbColor rgb="FFFFD966"/>
      <rgbColor rgb="FF4472C4"/>
      <rgbColor rgb="FF33CCCC"/>
      <rgbColor rgb="FF99CC00"/>
      <rgbColor rgb="FFFFCC00"/>
      <rgbColor rgb="FFFF9900"/>
      <rgbColor rgb="FFFF6600"/>
      <rgbColor rgb="FF666699"/>
      <rgbColor rgb="FFAAAAAA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9"/>
  <sheetViews>
    <sheetView showGridLines="0" zoomScaleNormal="100" workbookViewId="0">
      <selection activeCell="E7" sqref="E7:G7"/>
    </sheetView>
  </sheetViews>
  <sheetFormatPr defaultColWidth="8.6328125" defaultRowHeight="13"/>
  <cols>
    <col min="1" max="1" width="12.08984375" style="12" customWidth="1"/>
    <col min="2" max="2" width="15" style="12" customWidth="1"/>
    <col min="3" max="3" width="16.36328125" style="12" customWidth="1"/>
    <col min="4" max="4" width="14.36328125" style="12" customWidth="1"/>
    <col min="5" max="5" width="14.81640625" style="12" customWidth="1"/>
    <col min="6" max="6" width="12" style="12" customWidth="1"/>
    <col min="7" max="7" width="13" style="12" customWidth="1"/>
    <col min="8" max="8" width="19" style="12" customWidth="1"/>
    <col min="9" max="9" width="11" style="12" customWidth="1"/>
    <col min="10" max="10" width="1" style="12" customWidth="1"/>
    <col min="11" max="11" width="7" style="12" customWidth="1"/>
    <col min="12" max="16384" width="8.6328125" style="12"/>
  </cols>
  <sheetData>
    <row r="1" spans="1:11" ht="39.75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8" customHeight="1">
      <c r="A2" s="13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21.75" customHeight="1">
      <c r="A3" s="14" t="s">
        <v>2</v>
      </c>
      <c r="B3" s="11"/>
      <c r="C3" s="11"/>
      <c r="D3" s="11"/>
      <c r="E3" s="11"/>
      <c r="F3" s="11"/>
      <c r="G3" s="11"/>
      <c r="H3" s="14" t="s">
        <v>3</v>
      </c>
      <c r="I3" s="11"/>
      <c r="J3" s="11"/>
      <c r="K3" s="11"/>
    </row>
    <row r="4" spans="1:11" ht="19.5" customHeight="1">
      <c r="A4" s="15" t="s">
        <v>4</v>
      </c>
      <c r="B4" s="16"/>
      <c r="C4" s="17"/>
      <c r="D4" s="15" t="s">
        <v>5</v>
      </c>
      <c r="E4" s="18"/>
      <c r="F4" s="19"/>
      <c r="G4" s="20"/>
      <c r="H4" s="21" t="s">
        <v>6</v>
      </c>
      <c r="I4" s="22" t="str">
        <f>IF(ISNUMBER(B7),B7,"")</f>
        <v/>
      </c>
      <c r="J4" s="17"/>
      <c r="K4" s="23"/>
    </row>
    <row r="5" spans="1:11" ht="19.5" customHeight="1">
      <c r="A5" s="15" t="s">
        <v>7</v>
      </c>
      <c r="B5" s="24"/>
      <c r="C5" s="17"/>
      <c r="D5" s="15" t="s">
        <v>8</v>
      </c>
      <c r="E5" s="70"/>
      <c r="F5" s="71"/>
      <c r="G5" s="72"/>
      <c r="H5" s="21" t="s">
        <v>9</v>
      </c>
      <c r="I5" s="22" t="str">
        <f>IF(NOT(AND(ISNUMBER(B7),ISNUMBER(E4),ISNUMBER(E5),ISNUMBER(B9))),"",IFERROR(SUM(C13:C48),""))</f>
        <v/>
      </c>
      <c r="J5" s="17"/>
      <c r="K5" s="23"/>
    </row>
    <row r="6" spans="1:11" ht="19.5" customHeight="1">
      <c r="A6" s="15" t="s">
        <v>10</v>
      </c>
      <c r="B6" s="24"/>
      <c r="C6" s="17"/>
      <c r="D6" s="15" t="s">
        <v>11</v>
      </c>
      <c r="E6" s="32"/>
      <c r="F6" s="33"/>
      <c r="G6" s="34"/>
      <c r="H6" s="21" t="s">
        <v>12</v>
      </c>
      <c r="I6" s="22" t="str">
        <f>IF(NOT(AND(ISNUMBER(B7),ISNUMBER(E4),ISNUMBER(E5),ISNUMBER(B9))),"",IFERROR(SUM(E13:E48),""))</f>
        <v/>
      </c>
      <c r="J6" s="17"/>
      <c r="K6" s="23"/>
    </row>
    <row r="7" spans="1:11" ht="19.5" customHeight="1">
      <c r="A7" s="15" t="s">
        <v>6</v>
      </c>
      <c r="B7" s="25"/>
      <c r="C7" s="17"/>
      <c r="D7" s="15" t="s">
        <v>13</v>
      </c>
      <c r="E7" s="26" t="str">
        <f>IF(AND(ISNUMBER(B7),ISNUMBER(E4),ISNUMBER(E5)),ROUNDDOWN(ABS(PMT(E5/12,E4,-B7)),0),"")</f>
        <v/>
      </c>
      <c r="F7" s="27"/>
      <c r="G7" s="28"/>
      <c r="H7" s="21" t="s">
        <v>14</v>
      </c>
      <c r="I7" s="22" t="str">
        <f>IF(NOT(AND(ISNUMBER(B7),ISNUMBER(E4),ISNUMBER(E5),ISNUMBER(B9))),"",IFERROR(SUMIF(G13:G48,"返済済",C13:C48),""))</f>
        <v/>
      </c>
      <c r="J7" s="17"/>
      <c r="K7" s="23"/>
    </row>
    <row r="8" spans="1:11" ht="19.5" customHeight="1">
      <c r="A8" s="15" t="s">
        <v>15</v>
      </c>
      <c r="B8" s="16"/>
      <c r="C8" s="17"/>
      <c r="D8" s="15" t="s">
        <v>16</v>
      </c>
      <c r="E8" s="29" t="str">
        <f>IF(AND(ISNUMBER(B9),ISNUMBER(E4)),EDATE(B9,E4-1),"")</f>
        <v/>
      </c>
      <c r="F8" s="30"/>
      <c r="G8" s="31"/>
      <c r="H8" s="21" t="s">
        <v>17</v>
      </c>
      <c r="I8" s="22" t="str">
        <f>IFERROR(IF(OR(NOT(ISNUMBER(B7)),B7=""),"",B7-SUMIF(G13:G48,"返済済",D13:D48)),"")</f>
        <v/>
      </c>
      <c r="J8" s="17"/>
      <c r="K8" s="23"/>
    </row>
    <row r="9" spans="1:11" ht="19.5" customHeight="1">
      <c r="A9" s="15" t="s">
        <v>18</v>
      </c>
      <c r="B9" s="16"/>
      <c r="C9" s="17"/>
      <c r="D9" s="15" t="s">
        <v>19</v>
      </c>
      <c r="E9" s="32"/>
      <c r="F9" s="33"/>
      <c r="G9" s="34"/>
      <c r="H9" s="21" t="s">
        <v>20</v>
      </c>
      <c r="I9" s="35" t="str">
        <f>IFERROR(IF(OR(I5="",I5=0),"",I7/I5),"")</f>
        <v/>
      </c>
      <c r="J9" s="17"/>
      <c r="K9" s="23"/>
    </row>
    <row r="10" spans="1:11" ht="7.5" customHeight="1">
      <c r="G10" s="36"/>
    </row>
    <row r="11" spans="1:11" ht="24" customHeight="1">
      <c r="A11" s="14" t="s">
        <v>21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21.75" customHeight="1">
      <c r="A12" s="37" t="s">
        <v>22</v>
      </c>
      <c r="B12" s="37" t="s">
        <v>23</v>
      </c>
      <c r="C12" s="37" t="s">
        <v>24</v>
      </c>
      <c r="D12" s="37" t="s">
        <v>25</v>
      </c>
      <c r="E12" s="37" t="s">
        <v>26</v>
      </c>
      <c r="F12" s="37" t="s">
        <v>27</v>
      </c>
      <c r="G12" s="37" t="s">
        <v>28</v>
      </c>
      <c r="H12" s="37" t="s">
        <v>29</v>
      </c>
      <c r="I12" s="38" t="s">
        <v>30</v>
      </c>
      <c r="J12" s="39"/>
      <c r="K12" s="39"/>
    </row>
    <row r="13" spans="1:11" ht="19.5" customHeight="1">
      <c r="A13" s="40">
        <v>1</v>
      </c>
      <c r="B13" s="41" t="str">
        <f t="shared" ref="B13:B48" si="0">IF(NOT(AND(ISNUMBER($B$7),ISNUMBER($E$4),ISNUMBER($E$5),ISNUMBER($B$9))),"",IF(A13&lt;=$E$4,EDATE($B$9,A13-1),""))</f>
        <v/>
      </c>
      <c r="C13" s="42" t="str">
        <f>IF(NOT(AND(ISNUMBER($B$7),ISNUMBER($E$4),ISNUMBER($E$5),ISNUMBER($B$9))),"",IF(A13&gt;$E$4,"",IF(A13=$E$4,$B$7+E13,$E$7)))</f>
        <v/>
      </c>
      <c r="D13" s="42" t="str">
        <f>IF(NOT(AND(ISNUMBER($B$7),ISNUMBER($E$4),ISNUMBER($E$5),ISNUMBER($B$9))),"",IF(A13&gt;$E$4,"",IF(A13=$E$4,$B$7,C13-E13)))</f>
        <v/>
      </c>
      <c r="E13" s="42" t="str">
        <f>IF(NOT(AND(ISNUMBER($B$7),ISNUMBER($E$4),ISNUMBER($E$5),ISNUMBER($B$9))),"",IF(A13&lt;=$E$4,ROUND($B$7*$E$5/12,0),""))</f>
        <v/>
      </c>
      <c r="F13" s="42" t="str">
        <f>IF(NOT(AND(ISNUMBER($B$7),ISNUMBER($E$4),ISNUMBER($E$5),ISNUMBER($B$9))),"",IF(A13&gt;$E$4,"",IF(A13=$E$4,0,MAX($B$7-D13,0))))</f>
        <v/>
      </c>
      <c r="G13" s="40" t="str">
        <f t="shared" ref="G13:G48" si="1">IF(NOT(AND(ISNUMBER($B$7),ISNUMBER($E$4),ISNUMBER($E$5),ISNUMBER($B$9))),"",IF(A13&lt;=$E$4,"未返済",""))</f>
        <v/>
      </c>
      <c r="H13" s="43"/>
      <c r="I13" s="44"/>
      <c r="J13" s="45"/>
      <c r="K13" s="46"/>
    </row>
    <row r="14" spans="1:11" ht="19.5" customHeight="1">
      <c r="A14" s="47">
        <v>2</v>
      </c>
      <c r="B14" s="48" t="str">
        <f t="shared" si="0"/>
        <v/>
      </c>
      <c r="C14" s="49" t="str">
        <f t="shared" ref="C14:C48" si="2">IF(NOT(AND(ISNUMBER($B$7),ISNUMBER($E$4),ISNUMBER($E$5),ISNUMBER($B$9))),"",IF(A14&gt;$E$4,"",IF(A14=$E$4,F13+E14,$E$7)))</f>
        <v/>
      </c>
      <c r="D14" s="49" t="str">
        <f t="shared" ref="D14:D48" si="3">IF(NOT(AND(ISNUMBER($B$7),ISNUMBER($E$4),ISNUMBER($E$5),ISNUMBER($B$9))),"",IF(A14&gt;$E$4,"",IF(A14=$E$4,F13,C14-E14)))</f>
        <v/>
      </c>
      <c r="E14" s="49" t="str">
        <f t="shared" ref="E14:E48" si="4">IF(NOT(AND(ISNUMBER($B$7),ISNUMBER($E$4),ISNUMBER($E$5),ISNUMBER($B$9))),"",IF(A14&lt;=$E$4,ROUND(F13*$E$5/12,0),""))</f>
        <v/>
      </c>
      <c r="F14" s="49" t="str">
        <f t="shared" ref="F14:F48" si="5">IF(NOT(AND(ISNUMBER($B$7),ISNUMBER($E$4),ISNUMBER($E$5),ISNUMBER($B$9))),"",IF(A14&gt;$E$4,"",IF(A14=$E$4,0,MAX(F13-D14,0))))</f>
        <v/>
      </c>
      <c r="G14" s="47" t="str">
        <f t="shared" si="1"/>
        <v/>
      </c>
      <c r="H14" s="50"/>
      <c r="I14" s="51"/>
      <c r="J14" s="52"/>
      <c r="K14" s="53"/>
    </row>
    <row r="15" spans="1:11" ht="19.5" customHeight="1">
      <c r="A15" s="40">
        <v>3</v>
      </c>
      <c r="B15" s="41" t="str">
        <f t="shared" si="0"/>
        <v/>
      </c>
      <c r="C15" s="42" t="str">
        <f t="shared" si="2"/>
        <v/>
      </c>
      <c r="D15" s="42" t="str">
        <f t="shared" si="3"/>
        <v/>
      </c>
      <c r="E15" s="42" t="str">
        <f t="shared" si="4"/>
        <v/>
      </c>
      <c r="F15" s="42" t="str">
        <f t="shared" si="5"/>
        <v/>
      </c>
      <c r="G15" s="40" t="str">
        <f t="shared" si="1"/>
        <v/>
      </c>
      <c r="H15" s="43"/>
      <c r="I15" s="44"/>
      <c r="J15" s="45"/>
      <c r="K15" s="46"/>
    </row>
    <row r="16" spans="1:11" ht="19.5" customHeight="1">
      <c r="A16" s="47">
        <v>4</v>
      </c>
      <c r="B16" s="48" t="str">
        <f t="shared" si="0"/>
        <v/>
      </c>
      <c r="C16" s="49" t="str">
        <f t="shared" si="2"/>
        <v/>
      </c>
      <c r="D16" s="49" t="str">
        <f t="shared" si="3"/>
        <v/>
      </c>
      <c r="E16" s="49" t="str">
        <f t="shared" si="4"/>
        <v/>
      </c>
      <c r="F16" s="49" t="str">
        <f t="shared" si="5"/>
        <v/>
      </c>
      <c r="G16" s="47" t="str">
        <f t="shared" si="1"/>
        <v/>
      </c>
      <c r="H16" s="50"/>
      <c r="I16" s="51"/>
      <c r="J16" s="52"/>
      <c r="K16" s="53"/>
    </row>
    <row r="17" spans="1:11" ht="19.5" customHeight="1">
      <c r="A17" s="40">
        <v>5</v>
      </c>
      <c r="B17" s="41" t="str">
        <f t="shared" si="0"/>
        <v/>
      </c>
      <c r="C17" s="42" t="str">
        <f t="shared" si="2"/>
        <v/>
      </c>
      <c r="D17" s="42" t="str">
        <f t="shared" si="3"/>
        <v/>
      </c>
      <c r="E17" s="42" t="str">
        <f t="shared" si="4"/>
        <v/>
      </c>
      <c r="F17" s="42" t="str">
        <f t="shared" si="5"/>
        <v/>
      </c>
      <c r="G17" s="40" t="str">
        <f t="shared" si="1"/>
        <v/>
      </c>
      <c r="H17" s="43"/>
      <c r="I17" s="44"/>
      <c r="J17" s="45"/>
      <c r="K17" s="46"/>
    </row>
    <row r="18" spans="1:11" ht="19.5" customHeight="1">
      <c r="A18" s="47">
        <v>6</v>
      </c>
      <c r="B18" s="48" t="str">
        <f t="shared" si="0"/>
        <v/>
      </c>
      <c r="C18" s="49" t="str">
        <f t="shared" si="2"/>
        <v/>
      </c>
      <c r="D18" s="49" t="str">
        <f t="shared" si="3"/>
        <v/>
      </c>
      <c r="E18" s="49" t="str">
        <f t="shared" si="4"/>
        <v/>
      </c>
      <c r="F18" s="49" t="str">
        <f t="shared" si="5"/>
        <v/>
      </c>
      <c r="G18" s="47" t="str">
        <f t="shared" si="1"/>
        <v/>
      </c>
      <c r="H18" s="50"/>
      <c r="I18" s="51"/>
      <c r="J18" s="52"/>
      <c r="K18" s="53"/>
    </row>
    <row r="19" spans="1:11" ht="19.5" customHeight="1">
      <c r="A19" s="40">
        <v>7</v>
      </c>
      <c r="B19" s="41" t="str">
        <f t="shared" si="0"/>
        <v/>
      </c>
      <c r="C19" s="42" t="str">
        <f t="shared" si="2"/>
        <v/>
      </c>
      <c r="D19" s="42" t="str">
        <f t="shared" si="3"/>
        <v/>
      </c>
      <c r="E19" s="42" t="str">
        <f t="shared" si="4"/>
        <v/>
      </c>
      <c r="F19" s="42" t="str">
        <f t="shared" si="5"/>
        <v/>
      </c>
      <c r="G19" s="40" t="str">
        <f t="shared" si="1"/>
        <v/>
      </c>
      <c r="H19" s="43"/>
      <c r="I19" s="44"/>
      <c r="J19" s="45"/>
      <c r="K19" s="46"/>
    </row>
    <row r="20" spans="1:11" ht="19.5" customHeight="1">
      <c r="A20" s="47">
        <v>8</v>
      </c>
      <c r="B20" s="48" t="str">
        <f t="shared" si="0"/>
        <v/>
      </c>
      <c r="C20" s="49" t="str">
        <f t="shared" si="2"/>
        <v/>
      </c>
      <c r="D20" s="49" t="str">
        <f t="shared" si="3"/>
        <v/>
      </c>
      <c r="E20" s="49" t="str">
        <f t="shared" si="4"/>
        <v/>
      </c>
      <c r="F20" s="49" t="str">
        <f t="shared" si="5"/>
        <v/>
      </c>
      <c r="G20" s="47" t="str">
        <f t="shared" si="1"/>
        <v/>
      </c>
      <c r="H20" s="50"/>
      <c r="I20" s="51"/>
      <c r="J20" s="52"/>
      <c r="K20" s="53"/>
    </row>
    <row r="21" spans="1:11" ht="19.5" customHeight="1">
      <c r="A21" s="40">
        <v>9</v>
      </c>
      <c r="B21" s="41" t="str">
        <f t="shared" si="0"/>
        <v/>
      </c>
      <c r="C21" s="42" t="str">
        <f t="shared" si="2"/>
        <v/>
      </c>
      <c r="D21" s="42" t="str">
        <f t="shared" si="3"/>
        <v/>
      </c>
      <c r="E21" s="42" t="str">
        <f t="shared" si="4"/>
        <v/>
      </c>
      <c r="F21" s="42" t="str">
        <f t="shared" si="5"/>
        <v/>
      </c>
      <c r="G21" s="40" t="str">
        <f t="shared" si="1"/>
        <v/>
      </c>
      <c r="H21" s="43"/>
      <c r="I21" s="44"/>
      <c r="J21" s="45"/>
      <c r="K21" s="46"/>
    </row>
    <row r="22" spans="1:11" ht="19.5" customHeight="1">
      <c r="A22" s="47">
        <v>10</v>
      </c>
      <c r="B22" s="48" t="str">
        <f t="shared" si="0"/>
        <v/>
      </c>
      <c r="C22" s="49" t="str">
        <f t="shared" si="2"/>
        <v/>
      </c>
      <c r="D22" s="49" t="str">
        <f t="shared" si="3"/>
        <v/>
      </c>
      <c r="E22" s="49" t="str">
        <f t="shared" si="4"/>
        <v/>
      </c>
      <c r="F22" s="49" t="str">
        <f t="shared" si="5"/>
        <v/>
      </c>
      <c r="G22" s="47" t="str">
        <f t="shared" si="1"/>
        <v/>
      </c>
      <c r="H22" s="50"/>
      <c r="I22" s="51"/>
      <c r="J22" s="52"/>
      <c r="K22" s="53"/>
    </row>
    <row r="23" spans="1:11" ht="19.5" customHeight="1">
      <c r="A23" s="40">
        <v>11</v>
      </c>
      <c r="B23" s="41" t="str">
        <f t="shared" si="0"/>
        <v/>
      </c>
      <c r="C23" s="42" t="str">
        <f t="shared" si="2"/>
        <v/>
      </c>
      <c r="D23" s="42" t="str">
        <f t="shared" si="3"/>
        <v/>
      </c>
      <c r="E23" s="42" t="str">
        <f t="shared" si="4"/>
        <v/>
      </c>
      <c r="F23" s="42" t="str">
        <f t="shared" si="5"/>
        <v/>
      </c>
      <c r="G23" s="40" t="str">
        <f t="shared" si="1"/>
        <v/>
      </c>
      <c r="H23" s="43"/>
      <c r="I23" s="44"/>
      <c r="J23" s="45"/>
      <c r="K23" s="46"/>
    </row>
    <row r="24" spans="1:11" ht="19.5" customHeight="1">
      <c r="A24" s="47">
        <v>12</v>
      </c>
      <c r="B24" s="48" t="str">
        <f t="shared" si="0"/>
        <v/>
      </c>
      <c r="C24" s="49" t="str">
        <f t="shared" si="2"/>
        <v/>
      </c>
      <c r="D24" s="49" t="str">
        <f t="shared" si="3"/>
        <v/>
      </c>
      <c r="E24" s="49" t="str">
        <f t="shared" si="4"/>
        <v/>
      </c>
      <c r="F24" s="49" t="str">
        <f t="shared" si="5"/>
        <v/>
      </c>
      <c r="G24" s="47" t="str">
        <f t="shared" si="1"/>
        <v/>
      </c>
      <c r="H24" s="50"/>
      <c r="I24" s="51"/>
      <c r="J24" s="52"/>
      <c r="K24" s="53"/>
    </row>
    <row r="25" spans="1:11" ht="19.5" customHeight="1">
      <c r="A25" s="40">
        <v>13</v>
      </c>
      <c r="B25" s="41" t="str">
        <f t="shared" si="0"/>
        <v/>
      </c>
      <c r="C25" s="42" t="str">
        <f t="shared" si="2"/>
        <v/>
      </c>
      <c r="D25" s="42" t="str">
        <f t="shared" si="3"/>
        <v/>
      </c>
      <c r="E25" s="42" t="str">
        <f t="shared" si="4"/>
        <v/>
      </c>
      <c r="F25" s="42" t="str">
        <f t="shared" si="5"/>
        <v/>
      </c>
      <c r="G25" s="40" t="str">
        <f t="shared" si="1"/>
        <v/>
      </c>
      <c r="H25" s="43"/>
      <c r="I25" s="44"/>
      <c r="J25" s="45"/>
      <c r="K25" s="46"/>
    </row>
    <row r="26" spans="1:11" ht="19.5" customHeight="1">
      <c r="A26" s="47">
        <v>14</v>
      </c>
      <c r="B26" s="48" t="str">
        <f t="shared" si="0"/>
        <v/>
      </c>
      <c r="C26" s="49" t="str">
        <f t="shared" si="2"/>
        <v/>
      </c>
      <c r="D26" s="49" t="str">
        <f t="shared" si="3"/>
        <v/>
      </c>
      <c r="E26" s="49" t="str">
        <f t="shared" si="4"/>
        <v/>
      </c>
      <c r="F26" s="49" t="str">
        <f t="shared" si="5"/>
        <v/>
      </c>
      <c r="G26" s="47" t="str">
        <f t="shared" si="1"/>
        <v/>
      </c>
      <c r="H26" s="50"/>
      <c r="I26" s="51"/>
      <c r="J26" s="52"/>
      <c r="K26" s="53"/>
    </row>
    <row r="27" spans="1:11" ht="19.5" customHeight="1">
      <c r="A27" s="40">
        <v>15</v>
      </c>
      <c r="B27" s="41" t="str">
        <f t="shared" si="0"/>
        <v/>
      </c>
      <c r="C27" s="42" t="str">
        <f t="shared" si="2"/>
        <v/>
      </c>
      <c r="D27" s="42" t="str">
        <f t="shared" si="3"/>
        <v/>
      </c>
      <c r="E27" s="42" t="str">
        <f t="shared" si="4"/>
        <v/>
      </c>
      <c r="F27" s="42" t="str">
        <f t="shared" si="5"/>
        <v/>
      </c>
      <c r="G27" s="40" t="str">
        <f t="shared" si="1"/>
        <v/>
      </c>
      <c r="H27" s="43"/>
      <c r="I27" s="44"/>
      <c r="J27" s="45"/>
      <c r="K27" s="46"/>
    </row>
    <row r="28" spans="1:11" ht="19.5" customHeight="1">
      <c r="A28" s="47">
        <v>16</v>
      </c>
      <c r="B28" s="48" t="str">
        <f t="shared" si="0"/>
        <v/>
      </c>
      <c r="C28" s="49" t="str">
        <f t="shared" si="2"/>
        <v/>
      </c>
      <c r="D28" s="49" t="str">
        <f t="shared" si="3"/>
        <v/>
      </c>
      <c r="E28" s="49" t="str">
        <f t="shared" si="4"/>
        <v/>
      </c>
      <c r="F28" s="49" t="str">
        <f t="shared" si="5"/>
        <v/>
      </c>
      <c r="G28" s="47" t="str">
        <f t="shared" si="1"/>
        <v/>
      </c>
      <c r="H28" s="50"/>
      <c r="I28" s="51"/>
      <c r="J28" s="52"/>
      <c r="K28" s="53"/>
    </row>
    <row r="29" spans="1:11" ht="19.5" customHeight="1">
      <c r="A29" s="40">
        <v>17</v>
      </c>
      <c r="B29" s="41" t="str">
        <f t="shared" si="0"/>
        <v/>
      </c>
      <c r="C29" s="42" t="str">
        <f t="shared" si="2"/>
        <v/>
      </c>
      <c r="D29" s="42" t="str">
        <f t="shared" si="3"/>
        <v/>
      </c>
      <c r="E29" s="42" t="str">
        <f t="shared" si="4"/>
        <v/>
      </c>
      <c r="F29" s="42" t="str">
        <f t="shared" si="5"/>
        <v/>
      </c>
      <c r="G29" s="40" t="str">
        <f t="shared" si="1"/>
        <v/>
      </c>
      <c r="H29" s="43"/>
      <c r="I29" s="44"/>
      <c r="J29" s="45"/>
      <c r="K29" s="46"/>
    </row>
    <row r="30" spans="1:11" ht="19.5" customHeight="1">
      <c r="A30" s="47">
        <v>18</v>
      </c>
      <c r="B30" s="48" t="str">
        <f t="shared" si="0"/>
        <v/>
      </c>
      <c r="C30" s="49" t="str">
        <f t="shared" si="2"/>
        <v/>
      </c>
      <c r="D30" s="49" t="str">
        <f t="shared" si="3"/>
        <v/>
      </c>
      <c r="E30" s="49" t="str">
        <f t="shared" si="4"/>
        <v/>
      </c>
      <c r="F30" s="49" t="str">
        <f t="shared" si="5"/>
        <v/>
      </c>
      <c r="G30" s="47" t="str">
        <f t="shared" si="1"/>
        <v/>
      </c>
      <c r="H30" s="50"/>
      <c r="I30" s="51"/>
      <c r="J30" s="52"/>
      <c r="K30" s="53"/>
    </row>
    <row r="31" spans="1:11" ht="19.5" customHeight="1">
      <c r="A31" s="40">
        <v>19</v>
      </c>
      <c r="B31" s="41" t="str">
        <f t="shared" si="0"/>
        <v/>
      </c>
      <c r="C31" s="42" t="str">
        <f t="shared" si="2"/>
        <v/>
      </c>
      <c r="D31" s="42" t="str">
        <f t="shared" si="3"/>
        <v/>
      </c>
      <c r="E31" s="42" t="str">
        <f t="shared" si="4"/>
        <v/>
      </c>
      <c r="F31" s="42" t="str">
        <f t="shared" si="5"/>
        <v/>
      </c>
      <c r="G31" s="40" t="str">
        <f t="shared" si="1"/>
        <v/>
      </c>
      <c r="H31" s="43"/>
      <c r="I31" s="44"/>
      <c r="J31" s="45"/>
      <c r="K31" s="46"/>
    </row>
    <row r="32" spans="1:11" ht="19.5" customHeight="1">
      <c r="A32" s="47">
        <v>20</v>
      </c>
      <c r="B32" s="48" t="str">
        <f t="shared" si="0"/>
        <v/>
      </c>
      <c r="C32" s="49" t="str">
        <f t="shared" si="2"/>
        <v/>
      </c>
      <c r="D32" s="49" t="str">
        <f t="shared" si="3"/>
        <v/>
      </c>
      <c r="E32" s="49" t="str">
        <f t="shared" si="4"/>
        <v/>
      </c>
      <c r="F32" s="49" t="str">
        <f t="shared" si="5"/>
        <v/>
      </c>
      <c r="G32" s="47" t="str">
        <f t="shared" si="1"/>
        <v/>
      </c>
      <c r="H32" s="50"/>
      <c r="I32" s="51"/>
      <c r="J32" s="52"/>
      <c r="K32" s="53"/>
    </row>
    <row r="33" spans="1:11" ht="19.5" customHeight="1">
      <c r="A33" s="40">
        <v>21</v>
      </c>
      <c r="B33" s="41" t="str">
        <f t="shared" si="0"/>
        <v/>
      </c>
      <c r="C33" s="42" t="str">
        <f t="shared" si="2"/>
        <v/>
      </c>
      <c r="D33" s="42" t="str">
        <f t="shared" si="3"/>
        <v/>
      </c>
      <c r="E33" s="42" t="str">
        <f t="shared" si="4"/>
        <v/>
      </c>
      <c r="F33" s="42" t="str">
        <f t="shared" si="5"/>
        <v/>
      </c>
      <c r="G33" s="40" t="str">
        <f t="shared" si="1"/>
        <v/>
      </c>
      <c r="H33" s="43"/>
      <c r="I33" s="44"/>
      <c r="J33" s="45"/>
      <c r="K33" s="46"/>
    </row>
    <row r="34" spans="1:11" ht="19.5" customHeight="1">
      <c r="A34" s="47">
        <v>22</v>
      </c>
      <c r="B34" s="48" t="str">
        <f t="shared" si="0"/>
        <v/>
      </c>
      <c r="C34" s="49" t="str">
        <f t="shared" si="2"/>
        <v/>
      </c>
      <c r="D34" s="49" t="str">
        <f t="shared" si="3"/>
        <v/>
      </c>
      <c r="E34" s="49" t="str">
        <f t="shared" si="4"/>
        <v/>
      </c>
      <c r="F34" s="49" t="str">
        <f t="shared" si="5"/>
        <v/>
      </c>
      <c r="G34" s="47" t="str">
        <f t="shared" si="1"/>
        <v/>
      </c>
      <c r="H34" s="50"/>
      <c r="I34" s="51"/>
      <c r="J34" s="52"/>
      <c r="K34" s="53"/>
    </row>
    <row r="35" spans="1:11" ht="19.5" customHeight="1">
      <c r="A35" s="40">
        <v>23</v>
      </c>
      <c r="B35" s="41" t="str">
        <f t="shared" si="0"/>
        <v/>
      </c>
      <c r="C35" s="42" t="str">
        <f t="shared" si="2"/>
        <v/>
      </c>
      <c r="D35" s="42" t="str">
        <f t="shared" si="3"/>
        <v/>
      </c>
      <c r="E35" s="42" t="str">
        <f t="shared" si="4"/>
        <v/>
      </c>
      <c r="F35" s="42" t="str">
        <f t="shared" si="5"/>
        <v/>
      </c>
      <c r="G35" s="40" t="str">
        <f t="shared" si="1"/>
        <v/>
      </c>
      <c r="H35" s="43"/>
      <c r="I35" s="44"/>
      <c r="J35" s="45"/>
      <c r="K35" s="46"/>
    </row>
    <row r="36" spans="1:11" ht="19.5" customHeight="1">
      <c r="A36" s="47">
        <v>24</v>
      </c>
      <c r="B36" s="48" t="str">
        <f t="shared" si="0"/>
        <v/>
      </c>
      <c r="C36" s="49" t="str">
        <f t="shared" si="2"/>
        <v/>
      </c>
      <c r="D36" s="49" t="str">
        <f t="shared" si="3"/>
        <v/>
      </c>
      <c r="E36" s="49" t="str">
        <f t="shared" si="4"/>
        <v/>
      </c>
      <c r="F36" s="49" t="str">
        <f t="shared" si="5"/>
        <v/>
      </c>
      <c r="G36" s="47" t="str">
        <f t="shared" si="1"/>
        <v/>
      </c>
      <c r="H36" s="50"/>
      <c r="I36" s="51"/>
      <c r="J36" s="52"/>
      <c r="K36" s="53"/>
    </row>
    <row r="37" spans="1:11" ht="19.5" customHeight="1">
      <c r="A37" s="40">
        <v>25</v>
      </c>
      <c r="B37" s="41" t="str">
        <f t="shared" si="0"/>
        <v/>
      </c>
      <c r="C37" s="42" t="str">
        <f t="shared" si="2"/>
        <v/>
      </c>
      <c r="D37" s="42" t="str">
        <f t="shared" si="3"/>
        <v/>
      </c>
      <c r="E37" s="42" t="str">
        <f t="shared" si="4"/>
        <v/>
      </c>
      <c r="F37" s="42" t="str">
        <f t="shared" si="5"/>
        <v/>
      </c>
      <c r="G37" s="40" t="str">
        <f t="shared" si="1"/>
        <v/>
      </c>
      <c r="H37" s="43"/>
      <c r="I37" s="44"/>
      <c r="J37" s="45"/>
      <c r="K37" s="46"/>
    </row>
    <row r="38" spans="1:11" ht="19.5" customHeight="1">
      <c r="A38" s="47">
        <v>26</v>
      </c>
      <c r="B38" s="48" t="str">
        <f t="shared" si="0"/>
        <v/>
      </c>
      <c r="C38" s="49" t="str">
        <f t="shared" si="2"/>
        <v/>
      </c>
      <c r="D38" s="49" t="str">
        <f t="shared" si="3"/>
        <v/>
      </c>
      <c r="E38" s="49" t="str">
        <f t="shared" si="4"/>
        <v/>
      </c>
      <c r="F38" s="49" t="str">
        <f t="shared" si="5"/>
        <v/>
      </c>
      <c r="G38" s="47" t="str">
        <f t="shared" si="1"/>
        <v/>
      </c>
      <c r="H38" s="50"/>
      <c r="I38" s="51"/>
      <c r="J38" s="52"/>
      <c r="K38" s="53"/>
    </row>
    <row r="39" spans="1:11" ht="19.5" customHeight="1">
      <c r="A39" s="40">
        <v>27</v>
      </c>
      <c r="B39" s="41" t="str">
        <f t="shared" si="0"/>
        <v/>
      </c>
      <c r="C39" s="42" t="str">
        <f t="shared" si="2"/>
        <v/>
      </c>
      <c r="D39" s="42" t="str">
        <f t="shared" si="3"/>
        <v/>
      </c>
      <c r="E39" s="42" t="str">
        <f t="shared" si="4"/>
        <v/>
      </c>
      <c r="F39" s="42" t="str">
        <f t="shared" si="5"/>
        <v/>
      </c>
      <c r="G39" s="40" t="str">
        <f t="shared" si="1"/>
        <v/>
      </c>
      <c r="H39" s="43"/>
      <c r="I39" s="44"/>
      <c r="J39" s="45"/>
      <c r="K39" s="46"/>
    </row>
    <row r="40" spans="1:11" ht="19.5" customHeight="1">
      <c r="A40" s="47">
        <v>28</v>
      </c>
      <c r="B40" s="48" t="str">
        <f t="shared" si="0"/>
        <v/>
      </c>
      <c r="C40" s="49" t="str">
        <f t="shared" si="2"/>
        <v/>
      </c>
      <c r="D40" s="49" t="str">
        <f t="shared" si="3"/>
        <v/>
      </c>
      <c r="E40" s="49" t="str">
        <f t="shared" si="4"/>
        <v/>
      </c>
      <c r="F40" s="49" t="str">
        <f t="shared" si="5"/>
        <v/>
      </c>
      <c r="G40" s="47" t="str">
        <f t="shared" si="1"/>
        <v/>
      </c>
      <c r="H40" s="50"/>
      <c r="I40" s="51"/>
      <c r="J40" s="52"/>
      <c r="K40" s="53"/>
    </row>
    <row r="41" spans="1:11" ht="19.5" customHeight="1">
      <c r="A41" s="40">
        <v>29</v>
      </c>
      <c r="B41" s="41" t="str">
        <f t="shared" si="0"/>
        <v/>
      </c>
      <c r="C41" s="42" t="str">
        <f t="shared" si="2"/>
        <v/>
      </c>
      <c r="D41" s="42" t="str">
        <f t="shared" si="3"/>
        <v/>
      </c>
      <c r="E41" s="42" t="str">
        <f t="shared" si="4"/>
        <v/>
      </c>
      <c r="F41" s="42" t="str">
        <f t="shared" si="5"/>
        <v/>
      </c>
      <c r="G41" s="40" t="str">
        <f t="shared" si="1"/>
        <v/>
      </c>
      <c r="H41" s="43"/>
      <c r="I41" s="44"/>
      <c r="J41" s="45"/>
      <c r="K41" s="46"/>
    </row>
    <row r="42" spans="1:11" ht="19.5" customHeight="1">
      <c r="A42" s="47">
        <v>30</v>
      </c>
      <c r="B42" s="48" t="str">
        <f t="shared" si="0"/>
        <v/>
      </c>
      <c r="C42" s="49" t="str">
        <f t="shared" si="2"/>
        <v/>
      </c>
      <c r="D42" s="49" t="str">
        <f t="shared" si="3"/>
        <v/>
      </c>
      <c r="E42" s="49" t="str">
        <f t="shared" si="4"/>
        <v/>
      </c>
      <c r="F42" s="49" t="str">
        <f t="shared" si="5"/>
        <v/>
      </c>
      <c r="G42" s="47" t="str">
        <f t="shared" si="1"/>
        <v/>
      </c>
      <c r="H42" s="50"/>
      <c r="I42" s="51"/>
      <c r="J42" s="52"/>
      <c r="K42" s="53"/>
    </row>
    <row r="43" spans="1:11" ht="19.5" customHeight="1">
      <c r="A43" s="40">
        <v>31</v>
      </c>
      <c r="B43" s="41" t="str">
        <f t="shared" si="0"/>
        <v/>
      </c>
      <c r="C43" s="42" t="str">
        <f t="shared" si="2"/>
        <v/>
      </c>
      <c r="D43" s="42" t="str">
        <f t="shared" si="3"/>
        <v/>
      </c>
      <c r="E43" s="42" t="str">
        <f t="shared" si="4"/>
        <v/>
      </c>
      <c r="F43" s="42" t="str">
        <f t="shared" si="5"/>
        <v/>
      </c>
      <c r="G43" s="40" t="str">
        <f t="shared" si="1"/>
        <v/>
      </c>
      <c r="H43" s="43"/>
      <c r="I43" s="44"/>
      <c r="J43" s="45"/>
      <c r="K43" s="46"/>
    </row>
    <row r="44" spans="1:11" ht="19.5" customHeight="1">
      <c r="A44" s="47">
        <v>32</v>
      </c>
      <c r="B44" s="48" t="str">
        <f t="shared" si="0"/>
        <v/>
      </c>
      <c r="C44" s="49" t="str">
        <f t="shared" si="2"/>
        <v/>
      </c>
      <c r="D44" s="49" t="str">
        <f t="shared" si="3"/>
        <v/>
      </c>
      <c r="E44" s="49" t="str">
        <f t="shared" si="4"/>
        <v/>
      </c>
      <c r="F44" s="49" t="str">
        <f t="shared" si="5"/>
        <v/>
      </c>
      <c r="G44" s="47" t="str">
        <f t="shared" si="1"/>
        <v/>
      </c>
      <c r="H44" s="50"/>
      <c r="I44" s="51"/>
      <c r="J44" s="52"/>
      <c r="K44" s="53"/>
    </row>
    <row r="45" spans="1:11" ht="19.5" customHeight="1">
      <c r="A45" s="40">
        <v>33</v>
      </c>
      <c r="B45" s="41" t="str">
        <f t="shared" si="0"/>
        <v/>
      </c>
      <c r="C45" s="42" t="str">
        <f t="shared" si="2"/>
        <v/>
      </c>
      <c r="D45" s="42" t="str">
        <f t="shared" si="3"/>
        <v/>
      </c>
      <c r="E45" s="42" t="str">
        <f t="shared" si="4"/>
        <v/>
      </c>
      <c r="F45" s="42" t="str">
        <f t="shared" si="5"/>
        <v/>
      </c>
      <c r="G45" s="40" t="str">
        <f t="shared" si="1"/>
        <v/>
      </c>
      <c r="H45" s="43"/>
      <c r="I45" s="44"/>
      <c r="J45" s="45"/>
      <c r="K45" s="46"/>
    </row>
    <row r="46" spans="1:11" ht="19.5" customHeight="1">
      <c r="A46" s="47">
        <v>34</v>
      </c>
      <c r="B46" s="48" t="str">
        <f t="shared" si="0"/>
        <v/>
      </c>
      <c r="C46" s="49" t="str">
        <f t="shared" si="2"/>
        <v/>
      </c>
      <c r="D46" s="49" t="str">
        <f t="shared" si="3"/>
        <v/>
      </c>
      <c r="E46" s="49" t="str">
        <f t="shared" si="4"/>
        <v/>
      </c>
      <c r="F46" s="49" t="str">
        <f t="shared" si="5"/>
        <v/>
      </c>
      <c r="G46" s="47" t="str">
        <f t="shared" si="1"/>
        <v/>
      </c>
      <c r="H46" s="50"/>
      <c r="I46" s="51"/>
      <c r="J46" s="52"/>
      <c r="K46" s="53"/>
    </row>
    <row r="47" spans="1:11" ht="19.5" customHeight="1">
      <c r="A47" s="40">
        <v>35</v>
      </c>
      <c r="B47" s="41" t="str">
        <f t="shared" si="0"/>
        <v/>
      </c>
      <c r="C47" s="42" t="str">
        <f t="shared" si="2"/>
        <v/>
      </c>
      <c r="D47" s="42" t="str">
        <f t="shared" si="3"/>
        <v/>
      </c>
      <c r="E47" s="42" t="str">
        <f t="shared" si="4"/>
        <v/>
      </c>
      <c r="F47" s="42" t="str">
        <f t="shared" si="5"/>
        <v/>
      </c>
      <c r="G47" s="40" t="str">
        <f t="shared" si="1"/>
        <v/>
      </c>
      <c r="H47" s="43"/>
      <c r="I47" s="44"/>
      <c r="J47" s="45"/>
      <c r="K47" s="46"/>
    </row>
    <row r="48" spans="1:11" ht="19.5" customHeight="1">
      <c r="A48" s="47">
        <v>36</v>
      </c>
      <c r="B48" s="48" t="str">
        <f t="shared" si="0"/>
        <v/>
      </c>
      <c r="C48" s="49" t="str">
        <f t="shared" si="2"/>
        <v/>
      </c>
      <c r="D48" s="49" t="str">
        <f t="shared" si="3"/>
        <v/>
      </c>
      <c r="E48" s="49" t="str">
        <f t="shared" si="4"/>
        <v/>
      </c>
      <c r="F48" s="49" t="str">
        <f t="shared" si="5"/>
        <v/>
      </c>
      <c r="G48" s="47" t="str">
        <f t="shared" si="1"/>
        <v/>
      </c>
      <c r="H48" s="50"/>
      <c r="I48" s="51"/>
      <c r="J48" s="52"/>
      <c r="K48" s="53"/>
    </row>
    <row r="49" spans="1:11" ht="21.75" customHeight="1">
      <c r="A49" s="54" t="s">
        <v>31</v>
      </c>
      <c r="B49" s="23"/>
      <c r="C49" s="55" t="str">
        <f>IF(NOT(AND(ISNUMBER(B7),ISNUMBER(E4),ISNUMBER(E5),ISNUMBER(B9))),"",SUM(C13:C48))</f>
        <v/>
      </c>
      <c r="D49" s="55" t="str">
        <f>IF(NOT(AND(ISNUMBER(B7),ISNUMBER(E4),ISNUMBER(E5),ISNUMBER(B9))),"",SUM(D13:D48))</f>
        <v/>
      </c>
      <c r="E49" s="55" t="str">
        <f>IF(NOT(AND(ISNUMBER(B7),ISNUMBER(E4),ISNUMBER(E5),ISNUMBER(B9))),"",SUM(E13:E48))</f>
        <v/>
      </c>
      <c r="F49" s="56"/>
      <c r="G49" s="57"/>
      <c r="H49" s="58"/>
      <c r="I49" s="59"/>
      <c r="J49" s="60"/>
      <c r="K49" s="61"/>
    </row>
    <row r="50" spans="1:11" ht="19.5" customHeight="1">
      <c r="A50" s="62"/>
      <c r="B50" s="63"/>
      <c r="C50" s="64"/>
      <c r="D50" s="64"/>
      <c r="E50" s="64"/>
      <c r="F50" s="64"/>
      <c r="G50" s="62"/>
      <c r="H50" s="63"/>
      <c r="I50" s="65"/>
      <c r="J50" s="66"/>
      <c r="K50" s="66"/>
    </row>
    <row r="51" spans="1:11" ht="19.5" customHeight="1">
      <c r="A51" s="62"/>
      <c r="B51" s="63"/>
      <c r="C51" s="64"/>
      <c r="D51" s="64"/>
      <c r="E51" s="64"/>
      <c r="F51" s="64"/>
      <c r="G51" s="62"/>
      <c r="H51" s="63"/>
      <c r="I51" s="65"/>
      <c r="J51" s="66"/>
      <c r="K51" s="66"/>
    </row>
    <row r="52" spans="1:11" ht="19.5" customHeight="1">
      <c r="A52" s="62"/>
      <c r="B52" s="63"/>
      <c r="C52" s="64"/>
      <c r="D52" s="64"/>
      <c r="E52" s="64"/>
      <c r="F52" s="64"/>
      <c r="G52" s="62"/>
      <c r="H52" s="63"/>
      <c r="I52" s="65"/>
      <c r="J52" s="66"/>
      <c r="K52" s="66"/>
    </row>
    <row r="53" spans="1:11" ht="19.5" customHeight="1">
      <c r="A53" s="62"/>
      <c r="B53" s="63"/>
      <c r="C53" s="64"/>
      <c r="D53" s="64"/>
      <c r="E53" s="64"/>
      <c r="F53" s="64"/>
      <c r="G53" s="62"/>
      <c r="H53" s="63"/>
      <c r="I53" s="65"/>
      <c r="J53" s="66"/>
      <c r="K53" s="66"/>
    </row>
    <row r="54" spans="1:11" ht="19.5" customHeight="1">
      <c r="A54" s="62"/>
      <c r="B54" s="63"/>
      <c r="C54" s="64"/>
      <c r="D54" s="64"/>
      <c r="E54" s="64"/>
      <c r="F54" s="64"/>
      <c r="G54" s="62"/>
      <c r="H54" s="63"/>
      <c r="I54" s="65"/>
      <c r="J54" s="66"/>
      <c r="K54" s="66"/>
    </row>
    <row r="55" spans="1:11" ht="19.5" customHeight="1">
      <c r="A55" s="62"/>
      <c r="B55" s="63"/>
      <c r="C55" s="64"/>
      <c r="D55" s="64"/>
      <c r="E55" s="64"/>
      <c r="F55" s="64"/>
      <c r="G55" s="62"/>
      <c r="H55" s="63"/>
      <c r="I55" s="65"/>
      <c r="J55" s="66"/>
      <c r="K55" s="66"/>
    </row>
    <row r="56" spans="1:11" ht="19.5" customHeight="1">
      <c r="A56" s="62"/>
      <c r="B56" s="63"/>
      <c r="C56" s="64"/>
      <c r="D56" s="64"/>
      <c r="E56" s="64"/>
      <c r="F56" s="64"/>
      <c r="G56" s="62"/>
      <c r="H56" s="63"/>
      <c r="I56" s="65"/>
      <c r="J56" s="66"/>
      <c r="K56" s="66"/>
    </row>
    <row r="57" spans="1:11" ht="19.5" customHeight="1">
      <c r="A57" s="62"/>
      <c r="B57" s="63"/>
      <c r="C57" s="64"/>
      <c r="D57" s="64"/>
      <c r="E57" s="64"/>
      <c r="F57" s="64"/>
      <c r="G57" s="62"/>
      <c r="H57" s="63"/>
      <c r="I57" s="65"/>
      <c r="J57" s="66"/>
      <c r="K57" s="66"/>
    </row>
    <row r="58" spans="1:11" ht="19.5" customHeight="1">
      <c r="A58" s="62"/>
      <c r="B58" s="63"/>
      <c r="C58" s="64"/>
      <c r="D58" s="64"/>
      <c r="E58" s="64"/>
      <c r="F58" s="64"/>
      <c r="G58" s="62"/>
      <c r="H58" s="63"/>
      <c r="I58" s="65"/>
      <c r="J58" s="66"/>
      <c r="K58" s="66"/>
    </row>
    <row r="59" spans="1:11" ht="19.5" customHeight="1">
      <c r="A59" s="62"/>
      <c r="B59" s="63"/>
      <c r="C59" s="64"/>
      <c r="D59" s="64"/>
      <c r="E59" s="64"/>
      <c r="F59" s="64"/>
      <c r="G59" s="62"/>
      <c r="H59" s="63"/>
      <c r="I59" s="65"/>
      <c r="J59" s="66"/>
      <c r="K59" s="66"/>
    </row>
    <row r="60" spans="1:11" ht="19.5" customHeight="1">
      <c r="A60" s="62"/>
      <c r="B60" s="63"/>
      <c r="C60" s="64"/>
      <c r="D60" s="64"/>
      <c r="E60" s="64"/>
      <c r="F60" s="64"/>
      <c r="G60" s="62"/>
      <c r="H60" s="63"/>
      <c r="I60" s="65"/>
      <c r="J60" s="66"/>
      <c r="K60" s="66"/>
    </row>
    <row r="61" spans="1:11" ht="19.5" customHeight="1">
      <c r="A61" s="62"/>
      <c r="B61" s="63"/>
      <c r="C61" s="64"/>
      <c r="D61" s="64"/>
      <c r="E61" s="64"/>
      <c r="F61" s="64"/>
      <c r="G61" s="62"/>
      <c r="H61" s="63"/>
      <c r="I61" s="65"/>
      <c r="J61" s="66"/>
      <c r="K61" s="66"/>
    </row>
    <row r="62" spans="1:11" ht="19.5" customHeight="1">
      <c r="A62" s="62"/>
      <c r="B62" s="63"/>
      <c r="C62" s="64"/>
      <c r="D62" s="64"/>
      <c r="E62" s="64"/>
      <c r="F62" s="64"/>
      <c r="G62" s="62"/>
      <c r="H62" s="63"/>
      <c r="I62" s="65"/>
      <c r="J62" s="66"/>
      <c r="K62" s="66"/>
    </row>
    <row r="63" spans="1:11" ht="21.75" customHeight="1">
      <c r="A63" s="62"/>
      <c r="B63" s="66"/>
      <c r="C63" s="64"/>
      <c r="D63" s="64"/>
      <c r="E63" s="64"/>
      <c r="F63" s="66"/>
      <c r="G63" s="66"/>
      <c r="H63" s="66"/>
      <c r="I63" s="66"/>
      <c r="J63" s="66"/>
      <c r="K63" s="66"/>
    </row>
    <row r="64" spans="1:11" ht="19.5" customHeight="1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</row>
    <row r="65" s="12" customFormat="1" ht="19.5" customHeight="1"/>
    <row r="66" s="12" customFormat="1" ht="19.5" customHeight="1"/>
    <row r="67" s="12" customFormat="1" ht="19.5" customHeight="1"/>
    <row r="68" s="12" customFormat="1" ht="19.5" customHeight="1"/>
    <row r="69" s="12" customFormat="1" ht="19.5" customHeight="1"/>
    <row r="70" s="12" customFormat="1" ht="19.5" customHeight="1"/>
    <row r="71" s="12" customFormat="1" ht="19.5" customHeight="1"/>
    <row r="72" s="12" customFormat="1" ht="19.5" customHeight="1"/>
    <row r="73" s="12" customFormat="1" ht="19.5" customHeight="1"/>
    <row r="74" s="12" customFormat="1" ht="19.5" customHeight="1"/>
    <row r="75" s="12" customFormat="1" ht="19.5" customHeight="1"/>
    <row r="76" s="12" customFormat="1" ht="19.5" customHeight="1"/>
    <row r="77" s="12" customFormat="1" ht="19.5" customHeight="1"/>
    <row r="78" s="12" customFormat="1" ht="19.5" customHeight="1"/>
    <row r="79" s="12" customFormat="1" ht="19.5" customHeight="1"/>
    <row r="80" s="12" customFormat="1" ht="19.5" customHeight="1"/>
    <row r="81" s="12" customFormat="1" ht="19.5" customHeight="1"/>
    <row r="82" s="12" customFormat="1" ht="19.5" customHeight="1"/>
    <row r="83" s="12" customFormat="1" ht="19.5" customHeight="1"/>
    <row r="84" s="12" customFormat="1" ht="19.5" customHeight="1"/>
    <row r="85" s="12" customFormat="1" ht="19.5" customHeight="1"/>
    <row r="86" s="12" customFormat="1" ht="19.5" customHeight="1"/>
    <row r="87" s="12" customFormat="1" ht="19.5" customHeight="1"/>
    <row r="88" s="12" customFormat="1" ht="19.5" customHeight="1"/>
    <row r="89" s="12" customFormat="1" ht="19.5" customHeight="1"/>
    <row r="90" s="12" customFormat="1" ht="19.5" customHeight="1"/>
    <row r="91" s="12" customFormat="1" ht="19.5" customHeight="1"/>
    <row r="92" s="12" customFormat="1" ht="19.5" customHeight="1"/>
    <row r="93" s="12" customFormat="1" ht="19.5" customHeight="1"/>
    <row r="94" s="12" customFormat="1" ht="19.5" customHeight="1"/>
    <row r="95" s="12" customFormat="1" ht="19.5" customHeight="1"/>
    <row r="96" s="12" customFormat="1" ht="19.5" customHeight="1"/>
    <row r="97" s="12" customFormat="1" ht="19.5" customHeight="1"/>
    <row r="98" s="12" customFormat="1" ht="19.5" customHeight="1"/>
    <row r="99" s="12" customFormat="1" ht="19.5" customHeight="1"/>
  </sheetData>
  <mergeCells count="62">
    <mergeCell ref="I46:K46"/>
    <mergeCell ref="I47:K47"/>
    <mergeCell ref="I48:K48"/>
    <mergeCell ref="I49:K49"/>
    <mergeCell ref="E5:G5"/>
    <mergeCell ref="E6:G6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A1:K1"/>
    <mergeCell ref="I5:K5"/>
    <mergeCell ref="I8:K8"/>
    <mergeCell ref="I4:K4"/>
    <mergeCell ref="B8:C8"/>
    <mergeCell ref="A2:K2"/>
    <mergeCell ref="I6:K6"/>
    <mergeCell ref="B6:C6"/>
    <mergeCell ref="A3:G3"/>
    <mergeCell ref="B5:C5"/>
    <mergeCell ref="B4:C4"/>
    <mergeCell ref="I7:K7"/>
    <mergeCell ref="B7:C7"/>
    <mergeCell ref="H3:K3"/>
    <mergeCell ref="A49:B49"/>
    <mergeCell ref="A11:K11"/>
    <mergeCell ref="I9:K9"/>
    <mergeCell ref="B9:C9"/>
    <mergeCell ref="E4:G4"/>
    <mergeCell ref="E7:G7"/>
    <mergeCell ref="E8:G8"/>
    <mergeCell ref="E9:G9"/>
    <mergeCell ref="I12:K12"/>
    <mergeCell ref="I13:K13"/>
    <mergeCell ref="I14:K14"/>
    <mergeCell ref="I15:K15"/>
  </mergeCells>
  <phoneticPr fontId="7"/>
  <conditionalFormatting sqref="A13:I48">
    <cfRule type="expression" dxfId="5" priority="2">
      <formula>$G13="遅延"</formula>
    </cfRule>
    <cfRule type="expression" dxfId="4" priority="3">
      <formula>$G13="返済済"</formula>
    </cfRule>
  </conditionalFormatting>
  <conditionalFormatting sqref="F13:F48">
    <cfRule type="expression" dxfId="3" priority="4">
      <formula>F13&lt;=0</formula>
    </cfRule>
  </conditionalFormatting>
  <dataValidations count="1">
    <dataValidation type="list" allowBlank="1" sqref="G13:G48" xr:uid="{00000000-0002-0000-0000-000000000000}">
      <formula1>"未返済,返済済,遅延"</formula1>
      <formula2>0</formula2>
    </dataValidation>
  </dataValidations>
  <pageMargins left="0.28000000000000003" right="0.28000000000000003" top="0.35" bottom="0.35" header="0.2" footer="0.2"/>
  <pageSetup paperSize="9" fitToHeight="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7B4BF-656C-4671-9F04-B455A7A82C46}">
  <sheetPr>
    <pageSetUpPr fitToPage="1"/>
  </sheetPr>
  <dimension ref="A1:K99"/>
  <sheetViews>
    <sheetView showGridLines="0" tabSelected="1" zoomScaleNormal="100" workbookViewId="0">
      <selection activeCell="E5" sqref="E5:G5"/>
    </sheetView>
  </sheetViews>
  <sheetFormatPr defaultColWidth="8.6328125" defaultRowHeight="13"/>
  <cols>
    <col min="1" max="1" width="12.08984375" style="12" customWidth="1"/>
    <col min="2" max="2" width="15" style="12" customWidth="1"/>
    <col min="3" max="3" width="16.36328125" style="12" customWidth="1"/>
    <col min="4" max="4" width="14.36328125" style="12" customWidth="1"/>
    <col min="5" max="5" width="14.81640625" style="12" customWidth="1"/>
    <col min="6" max="6" width="12" style="12" customWidth="1"/>
    <col min="7" max="7" width="13" style="12" customWidth="1"/>
    <col min="8" max="8" width="19" style="12" customWidth="1"/>
    <col min="9" max="9" width="11" style="12" customWidth="1"/>
    <col min="10" max="10" width="1" style="12" customWidth="1"/>
    <col min="11" max="11" width="7" style="12" customWidth="1"/>
    <col min="12" max="16384" width="8.6328125" style="12"/>
  </cols>
  <sheetData>
    <row r="1" spans="1:11" ht="39.75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8" customHeight="1">
      <c r="A2" s="13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21.75" customHeight="1">
      <c r="A3" s="14" t="s">
        <v>2</v>
      </c>
      <c r="B3" s="11"/>
      <c r="C3" s="11"/>
      <c r="D3" s="11"/>
      <c r="E3" s="11"/>
      <c r="F3" s="11"/>
      <c r="G3" s="11"/>
      <c r="H3" s="14" t="s">
        <v>3</v>
      </c>
      <c r="I3" s="11"/>
      <c r="J3" s="11"/>
      <c r="K3" s="11"/>
    </row>
    <row r="4" spans="1:11" ht="19.5" customHeight="1">
      <c r="A4" s="15" t="s">
        <v>4</v>
      </c>
      <c r="B4" s="16">
        <v>46113</v>
      </c>
      <c r="C4" s="67"/>
      <c r="D4" s="15" t="s">
        <v>5</v>
      </c>
      <c r="E4" s="18">
        <v>10</v>
      </c>
      <c r="F4" s="19"/>
      <c r="G4" s="20"/>
      <c r="H4" s="21" t="s">
        <v>6</v>
      </c>
      <c r="I4" s="22">
        <f>IF(ISNUMBER(B7),B7,"")</f>
        <v>1000000</v>
      </c>
      <c r="J4" s="17"/>
      <c r="K4" s="23"/>
    </row>
    <row r="5" spans="1:11" ht="19.5" customHeight="1">
      <c r="A5" s="15" t="s">
        <v>7</v>
      </c>
      <c r="B5" s="24" t="s">
        <v>32</v>
      </c>
      <c r="C5" s="69"/>
      <c r="D5" s="15" t="s">
        <v>8</v>
      </c>
      <c r="E5" s="70">
        <v>0.03</v>
      </c>
      <c r="F5" s="71"/>
      <c r="G5" s="72"/>
      <c r="H5" s="21" t="s">
        <v>9</v>
      </c>
      <c r="I5" s="22">
        <f>IF(NOT(AND(ISNUMBER(B7),ISNUMBER(E4),ISNUMBER(E5),ISNUMBER(B9))),"",IFERROR(SUM(C13:C48),""))</f>
        <v>1013803</v>
      </c>
      <c r="J5" s="17"/>
      <c r="K5" s="23"/>
    </row>
    <row r="6" spans="1:11" ht="19.5" customHeight="1">
      <c r="A6" s="15" t="s">
        <v>10</v>
      </c>
      <c r="B6" s="24" t="s">
        <v>33</v>
      </c>
      <c r="C6" s="69"/>
      <c r="D6" s="15" t="s">
        <v>11</v>
      </c>
      <c r="E6" s="32" t="s">
        <v>56</v>
      </c>
      <c r="F6" s="33"/>
      <c r="G6" s="34"/>
      <c r="H6" s="21" t="s">
        <v>12</v>
      </c>
      <c r="I6" s="22">
        <f>IF(NOT(AND(ISNUMBER(B7),ISNUMBER(E4),ISNUMBER(E5),ISNUMBER(B9))),"",IFERROR(SUM(E13:E48),""))</f>
        <v>13803</v>
      </c>
      <c r="J6" s="17"/>
      <c r="K6" s="23"/>
    </row>
    <row r="7" spans="1:11" ht="19.5" customHeight="1">
      <c r="A7" s="15" t="s">
        <v>6</v>
      </c>
      <c r="B7" s="25">
        <v>1000000</v>
      </c>
      <c r="C7" s="68"/>
      <c r="D7" s="15" t="s">
        <v>13</v>
      </c>
      <c r="E7" s="26">
        <f>IF(AND(ISNUMBER(B7),ISNUMBER(E4),ISNUMBER(E5)),ROUNDDOWN(ABS(PMT(E5/12,E4,-B7)),0),"")</f>
        <v>101380</v>
      </c>
      <c r="F7" s="27"/>
      <c r="G7" s="28"/>
      <c r="H7" s="21" t="s">
        <v>14</v>
      </c>
      <c r="I7" s="22">
        <f>IF(NOT(AND(ISNUMBER(B7),ISNUMBER(E4),ISNUMBER(E5),ISNUMBER(B9))),"",IFERROR(SUMIF(G13:G48,"返済済",C13:C48),""))</f>
        <v>202760</v>
      </c>
      <c r="J7" s="17"/>
      <c r="K7" s="23"/>
    </row>
    <row r="8" spans="1:11" ht="19.5" customHeight="1">
      <c r="A8" s="15" t="s">
        <v>15</v>
      </c>
      <c r="B8" s="16">
        <v>46113</v>
      </c>
      <c r="C8" s="67"/>
      <c r="D8" s="15" t="s">
        <v>16</v>
      </c>
      <c r="E8" s="29">
        <f>IF(AND(ISNUMBER(B9),ISNUMBER(E4)),EDATE(B9,E4-1),"")</f>
        <v>46446</v>
      </c>
      <c r="F8" s="30"/>
      <c r="G8" s="31"/>
      <c r="H8" s="21" t="s">
        <v>17</v>
      </c>
      <c r="I8" s="22">
        <f>IFERROR(IF(OR(NOT(ISNUMBER(B7)),B7=""),"",B7-SUMIF(G13:G48,"返済済",D13:D48)),"")</f>
        <v>801993</v>
      </c>
      <c r="J8" s="17"/>
      <c r="K8" s="23"/>
    </row>
    <row r="9" spans="1:11" ht="19.5" customHeight="1">
      <c r="A9" s="15" t="s">
        <v>18</v>
      </c>
      <c r="B9" s="16">
        <v>46173</v>
      </c>
      <c r="C9" s="67"/>
      <c r="D9" s="15" t="s">
        <v>19</v>
      </c>
      <c r="E9" s="32" t="s">
        <v>57</v>
      </c>
      <c r="F9" s="33"/>
      <c r="G9" s="34"/>
      <c r="H9" s="21" t="s">
        <v>20</v>
      </c>
      <c r="I9" s="35">
        <f>IFERROR(IF(OR(I5="",I5=0),"",I7/I5),"")</f>
        <v>0.19999940816904271</v>
      </c>
      <c r="J9" s="17"/>
      <c r="K9" s="23"/>
    </row>
    <row r="10" spans="1:11" ht="7.5" customHeight="1">
      <c r="G10" s="36"/>
    </row>
    <row r="11" spans="1:11" ht="24" customHeight="1">
      <c r="A11" s="14" t="s">
        <v>21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21.75" customHeight="1">
      <c r="A12" s="37" t="s">
        <v>22</v>
      </c>
      <c r="B12" s="37" t="s">
        <v>23</v>
      </c>
      <c r="C12" s="37" t="s">
        <v>24</v>
      </c>
      <c r="D12" s="37" t="s">
        <v>25</v>
      </c>
      <c r="E12" s="37" t="s">
        <v>26</v>
      </c>
      <c r="F12" s="37" t="s">
        <v>27</v>
      </c>
      <c r="G12" s="37" t="s">
        <v>28</v>
      </c>
      <c r="H12" s="37" t="s">
        <v>29</v>
      </c>
      <c r="I12" s="38" t="s">
        <v>30</v>
      </c>
      <c r="J12" s="39"/>
      <c r="K12" s="39"/>
    </row>
    <row r="13" spans="1:11" ht="19.5" customHeight="1">
      <c r="A13" s="40">
        <v>1</v>
      </c>
      <c r="B13" s="41">
        <f t="shared" ref="B13:B48" si="0">IF(NOT(AND(ISNUMBER($B$7),ISNUMBER($E$4),ISNUMBER($E$5),ISNUMBER($B$9))),"",IF(A13&lt;=$E$4,EDATE($B$9,A13-1),""))</f>
        <v>46173</v>
      </c>
      <c r="C13" s="42">
        <f>IF(NOT(AND(ISNUMBER($B$7),ISNUMBER($E$4),ISNUMBER($E$5),ISNUMBER($B$9))),"",IF(A13&gt;$E$4,"",IF(A13=$E$4,$B$7+E13,$E$7)))</f>
        <v>101380</v>
      </c>
      <c r="D13" s="42">
        <f>IF(NOT(AND(ISNUMBER($B$7),ISNUMBER($E$4),ISNUMBER($E$5),ISNUMBER($B$9))),"",IF(A13&gt;$E$4,"",IF(A13=$E$4,$B$7,C13-E13)))</f>
        <v>98880</v>
      </c>
      <c r="E13" s="42">
        <f>IF(NOT(AND(ISNUMBER($B$7),ISNUMBER($E$4),ISNUMBER($E$5),ISNUMBER($B$9))),"",IF(A13&lt;=$E$4,ROUND($B$7*$E$5/12,0),""))</f>
        <v>2500</v>
      </c>
      <c r="F13" s="42">
        <f>IF(NOT(AND(ISNUMBER($B$7),ISNUMBER($E$4),ISNUMBER($E$5),ISNUMBER($B$9))),"",IF(A13&gt;$E$4,"",IF(A13=$E$4,0,MAX($B$7-D13,0))))</f>
        <v>901120</v>
      </c>
      <c r="G13" s="40" t="s">
        <v>34</v>
      </c>
      <c r="H13" s="43">
        <v>46173</v>
      </c>
      <c r="I13" s="44"/>
      <c r="J13" s="45"/>
      <c r="K13" s="46"/>
    </row>
    <row r="14" spans="1:11" ht="19.5" customHeight="1">
      <c r="A14" s="47">
        <v>2</v>
      </c>
      <c r="B14" s="48">
        <f t="shared" si="0"/>
        <v>46203</v>
      </c>
      <c r="C14" s="49">
        <f t="shared" ref="C14:C48" si="1">IF(NOT(AND(ISNUMBER($B$7),ISNUMBER($E$4),ISNUMBER($E$5),ISNUMBER($B$9))),"",IF(A14&gt;$E$4,"",IF(A14=$E$4,F13+E14,$E$7)))</f>
        <v>101380</v>
      </c>
      <c r="D14" s="49">
        <f t="shared" ref="D14:D48" si="2">IF(NOT(AND(ISNUMBER($B$7),ISNUMBER($E$4),ISNUMBER($E$5),ISNUMBER($B$9))),"",IF(A14&gt;$E$4,"",IF(A14=$E$4,F13,C14-E14)))</f>
        <v>99127</v>
      </c>
      <c r="E14" s="49">
        <f t="shared" ref="E14:E48" si="3">IF(NOT(AND(ISNUMBER($B$7),ISNUMBER($E$4),ISNUMBER($E$5),ISNUMBER($B$9))),"",IF(A14&lt;=$E$4,ROUND(F13*$E$5/12,0),""))</f>
        <v>2253</v>
      </c>
      <c r="F14" s="49">
        <f t="shared" ref="F14:F48" si="4">IF(NOT(AND(ISNUMBER($B$7),ISNUMBER($E$4),ISNUMBER($E$5),ISNUMBER($B$9))),"",IF(A14&gt;$E$4,"",IF(A14=$E$4,0,MAX(F13-D14,0))))</f>
        <v>801993</v>
      </c>
      <c r="G14" s="47" t="s">
        <v>34</v>
      </c>
      <c r="H14" s="50">
        <v>46203</v>
      </c>
      <c r="I14" s="51"/>
      <c r="J14" s="52"/>
      <c r="K14" s="53"/>
    </row>
    <row r="15" spans="1:11" ht="19.5" customHeight="1">
      <c r="A15" s="40">
        <v>3</v>
      </c>
      <c r="B15" s="41">
        <f t="shared" si="0"/>
        <v>46234</v>
      </c>
      <c r="C15" s="42">
        <f t="shared" si="1"/>
        <v>101380</v>
      </c>
      <c r="D15" s="42">
        <f t="shared" si="2"/>
        <v>99375</v>
      </c>
      <c r="E15" s="42">
        <f t="shared" si="3"/>
        <v>2005</v>
      </c>
      <c r="F15" s="42">
        <f t="shared" si="4"/>
        <v>702618</v>
      </c>
      <c r="G15" s="40" t="str">
        <f t="shared" ref="G13:G48" si="5">IF(NOT(AND(ISNUMBER($B$7),ISNUMBER($E$4),ISNUMBER($E$5),ISNUMBER($B$9))),"",IF(A15&lt;=$E$4,"未返済",""))</f>
        <v>未返済</v>
      </c>
      <c r="H15" s="43"/>
      <c r="I15" s="44"/>
      <c r="J15" s="45"/>
      <c r="K15" s="46"/>
    </row>
    <row r="16" spans="1:11" ht="19.5" customHeight="1">
      <c r="A16" s="47">
        <v>4</v>
      </c>
      <c r="B16" s="48">
        <f t="shared" si="0"/>
        <v>46265</v>
      </c>
      <c r="C16" s="49">
        <f t="shared" si="1"/>
        <v>101380</v>
      </c>
      <c r="D16" s="49">
        <f t="shared" si="2"/>
        <v>99623</v>
      </c>
      <c r="E16" s="49">
        <f t="shared" si="3"/>
        <v>1757</v>
      </c>
      <c r="F16" s="49">
        <f t="shared" si="4"/>
        <v>602995</v>
      </c>
      <c r="G16" s="47" t="str">
        <f t="shared" si="5"/>
        <v>未返済</v>
      </c>
      <c r="H16" s="50"/>
      <c r="I16" s="51"/>
      <c r="J16" s="52"/>
      <c r="K16" s="53"/>
    </row>
    <row r="17" spans="1:11" ht="19.5" customHeight="1">
      <c r="A17" s="40">
        <v>5</v>
      </c>
      <c r="B17" s="41">
        <f t="shared" si="0"/>
        <v>46295</v>
      </c>
      <c r="C17" s="42">
        <f t="shared" si="1"/>
        <v>101380</v>
      </c>
      <c r="D17" s="42">
        <f t="shared" si="2"/>
        <v>99873</v>
      </c>
      <c r="E17" s="42">
        <f t="shared" si="3"/>
        <v>1507</v>
      </c>
      <c r="F17" s="42">
        <f t="shared" si="4"/>
        <v>503122</v>
      </c>
      <c r="G17" s="40" t="str">
        <f t="shared" si="5"/>
        <v>未返済</v>
      </c>
      <c r="H17" s="43"/>
      <c r="I17" s="44"/>
      <c r="J17" s="45"/>
      <c r="K17" s="46"/>
    </row>
    <row r="18" spans="1:11" ht="19.5" customHeight="1">
      <c r="A18" s="47">
        <v>6</v>
      </c>
      <c r="B18" s="48">
        <f t="shared" si="0"/>
        <v>46326</v>
      </c>
      <c r="C18" s="49">
        <f t="shared" si="1"/>
        <v>101380</v>
      </c>
      <c r="D18" s="49">
        <f t="shared" si="2"/>
        <v>100122</v>
      </c>
      <c r="E18" s="49">
        <f t="shared" si="3"/>
        <v>1258</v>
      </c>
      <c r="F18" s="49">
        <f t="shared" si="4"/>
        <v>403000</v>
      </c>
      <c r="G18" s="47" t="str">
        <f t="shared" si="5"/>
        <v>未返済</v>
      </c>
      <c r="H18" s="50"/>
      <c r="I18" s="51"/>
      <c r="J18" s="52"/>
      <c r="K18" s="53"/>
    </row>
    <row r="19" spans="1:11" ht="19.5" customHeight="1">
      <c r="A19" s="40">
        <v>7</v>
      </c>
      <c r="B19" s="41">
        <f t="shared" si="0"/>
        <v>46356</v>
      </c>
      <c r="C19" s="42">
        <f t="shared" si="1"/>
        <v>101380</v>
      </c>
      <c r="D19" s="42">
        <f t="shared" si="2"/>
        <v>100372</v>
      </c>
      <c r="E19" s="42">
        <f t="shared" si="3"/>
        <v>1008</v>
      </c>
      <c r="F19" s="42">
        <f t="shared" si="4"/>
        <v>302628</v>
      </c>
      <c r="G19" s="40" t="str">
        <f t="shared" si="5"/>
        <v>未返済</v>
      </c>
      <c r="H19" s="43"/>
      <c r="I19" s="44"/>
      <c r="J19" s="45"/>
      <c r="K19" s="46"/>
    </row>
    <row r="20" spans="1:11" ht="19.5" customHeight="1">
      <c r="A20" s="47">
        <v>8</v>
      </c>
      <c r="B20" s="48">
        <f t="shared" si="0"/>
        <v>46387</v>
      </c>
      <c r="C20" s="49">
        <f t="shared" si="1"/>
        <v>101380</v>
      </c>
      <c r="D20" s="49">
        <f t="shared" si="2"/>
        <v>100623</v>
      </c>
      <c r="E20" s="49">
        <f t="shared" si="3"/>
        <v>757</v>
      </c>
      <c r="F20" s="49">
        <f t="shared" si="4"/>
        <v>202005</v>
      </c>
      <c r="G20" s="47" t="str">
        <f t="shared" si="5"/>
        <v>未返済</v>
      </c>
      <c r="H20" s="50"/>
      <c r="I20" s="51"/>
      <c r="J20" s="52"/>
      <c r="K20" s="53"/>
    </row>
    <row r="21" spans="1:11" ht="19.5" customHeight="1">
      <c r="A21" s="40">
        <v>9</v>
      </c>
      <c r="B21" s="41">
        <f t="shared" si="0"/>
        <v>46418</v>
      </c>
      <c r="C21" s="42">
        <f t="shared" si="1"/>
        <v>101380</v>
      </c>
      <c r="D21" s="42">
        <f t="shared" si="2"/>
        <v>100875</v>
      </c>
      <c r="E21" s="42">
        <f t="shared" si="3"/>
        <v>505</v>
      </c>
      <c r="F21" s="42">
        <f t="shared" si="4"/>
        <v>101130</v>
      </c>
      <c r="G21" s="40" t="str">
        <f t="shared" si="5"/>
        <v>未返済</v>
      </c>
      <c r="H21" s="43"/>
      <c r="I21" s="44"/>
      <c r="J21" s="45"/>
      <c r="K21" s="46"/>
    </row>
    <row r="22" spans="1:11" ht="19.5" customHeight="1">
      <c r="A22" s="47">
        <v>10</v>
      </c>
      <c r="B22" s="48">
        <f t="shared" si="0"/>
        <v>46446</v>
      </c>
      <c r="C22" s="49">
        <f t="shared" si="1"/>
        <v>101383</v>
      </c>
      <c r="D22" s="49">
        <f t="shared" si="2"/>
        <v>101130</v>
      </c>
      <c r="E22" s="49">
        <f t="shared" si="3"/>
        <v>253</v>
      </c>
      <c r="F22" s="49">
        <f t="shared" si="4"/>
        <v>0</v>
      </c>
      <c r="G22" s="47" t="str">
        <f t="shared" si="5"/>
        <v>未返済</v>
      </c>
      <c r="H22" s="50"/>
      <c r="I22" s="51"/>
      <c r="J22" s="52"/>
      <c r="K22" s="53"/>
    </row>
    <row r="23" spans="1:11" ht="19.5" customHeight="1">
      <c r="A23" s="40">
        <v>11</v>
      </c>
      <c r="B23" s="41" t="str">
        <f t="shared" si="0"/>
        <v/>
      </c>
      <c r="C23" s="42" t="str">
        <f t="shared" si="1"/>
        <v/>
      </c>
      <c r="D23" s="42" t="str">
        <f t="shared" si="2"/>
        <v/>
      </c>
      <c r="E23" s="42" t="str">
        <f t="shared" si="3"/>
        <v/>
      </c>
      <c r="F23" s="42" t="str">
        <f t="shared" si="4"/>
        <v/>
      </c>
      <c r="G23" s="40" t="str">
        <f t="shared" si="5"/>
        <v/>
      </c>
      <c r="H23" s="43"/>
      <c r="I23" s="44"/>
      <c r="J23" s="45"/>
      <c r="K23" s="46"/>
    </row>
    <row r="24" spans="1:11" ht="19.5" customHeight="1">
      <c r="A24" s="47">
        <v>12</v>
      </c>
      <c r="B24" s="48" t="str">
        <f t="shared" si="0"/>
        <v/>
      </c>
      <c r="C24" s="49" t="str">
        <f t="shared" si="1"/>
        <v/>
      </c>
      <c r="D24" s="49" t="str">
        <f t="shared" si="2"/>
        <v/>
      </c>
      <c r="E24" s="49" t="str">
        <f t="shared" si="3"/>
        <v/>
      </c>
      <c r="F24" s="49" t="str">
        <f t="shared" si="4"/>
        <v/>
      </c>
      <c r="G24" s="47" t="str">
        <f t="shared" si="5"/>
        <v/>
      </c>
      <c r="H24" s="50"/>
      <c r="I24" s="51"/>
      <c r="J24" s="52"/>
      <c r="K24" s="53"/>
    </row>
    <row r="25" spans="1:11" ht="19.5" customHeight="1">
      <c r="A25" s="40">
        <v>13</v>
      </c>
      <c r="B25" s="41" t="str">
        <f t="shared" si="0"/>
        <v/>
      </c>
      <c r="C25" s="42" t="str">
        <f t="shared" si="1"/>
        <v/>
      </c>
      <c r="D25" s="42" t="str">
        <f t="shared" si="2"/>
        <v/>
      </c>
      <c r="E25" s="42" t="str">
        <f t="shared" si="3"/>
        <v/>
      </c>
      <c r="F25" s="42" t="str">
        <f t="shared" si="4"/>
        <v/>
      </c>
      <c r="G25" s="40" t="str">
        <f t="shared" si="5"/>
        <v/>
      </c>
      <c r="H25" s="43"/>
      <c r="I25" s="44"/>
      <c r="J25" s="45"/>
      <c r="K25" s="46"/>
    </row>
    <row r="26" spans="1:11" ht="19.5" customHeight="1">
      <c r="A26" s="47">
        <v>14</v>
      </c>
      <c r="B26" s="48" t="str">
        <f t="shared" si="0"/>
        <v/>
      </c>
      <c r="C26" s="49" t="str">
        <f t="shared" si="1"/>
        <v/>
      </c>
      <c r="D26" s="49" t="str">
        <f t="shared" si="2"/>
        <v/>
      </c>
      <c r="E26" s="49" t="str">
        <f t="shared" si="3"/>
        <v/>
      </c>
      <c r="F26" s="49" t="str">
        <f t="shared" si="4"/>
        <v/>
      </c>
      <c r="G26" s="47" t="str">
        <f t="shared" si="5"/>
        <v/>
      </c>
      <c r="H26" s="50"/>
      <c r="I26" s="51"/>
      <c r="J26" s="52"/>
      <c r="K26" s="53"/>
    </row>
    <row r="27" spans="1:11" ht="19.5" customHeight="1">
      <c r="A27" s="40">
        <v>15</v>
      </c>
      <c r="B27" s="41" t="str">
        <f t="shared" si="0"/>
        <v/>
      </c>
      <c r="C27" s="42" t="str">
        <f t="shared" si="1"/>
        <v/>
      </c>
      <c r="D27" s="42" t="str">
        <f t="shared" si="2"/>
        <v/>
      </c>
      <c r="E27" s="42" t="str">
        <f t="shared" si="3"/>
        <v/>
      </c>
      <c r="F27" s="42" t="str">
        <f t="shared" si="4"/>
        <v/>
      </c>
      <c r="G27" s="40" t="str">
        <f t="shared" si="5"/>
        <v/>
      </c>
      <c r="H27" s="43"/>
      <c r="I27" s="44"/>
      <c r="J27" s="45"/>
      <c r="K27" s="46"/>
    </row>
    <row r="28" spans="1:11" ht="19.5" customHeight="1">
      <c r="A28" s="47">
        <v>16</v>
      </c>
      <c r="B28" s="48" t="str">
        <f t="shared" si="0"/>
        <v/>
      </c>
      <c r="C28" s="49" t="str">
        <f t="shared" si="1"/>
        <v/>
      </c>
      <c r="D28" s="49" t="str">
        <f t="shared" si="2"/>
        <v/>
      </c>
      <c r="E28" s="49" t="str">
        <f t="shared" si="3"/>
        <v/>
      </c>
      <c r="F28" s="49" t="str">
        <f t="shared" si="4"/>
        <v/>
      </c>
      <c r="G28" s="47" t="str">
        <f t="shared" si="5"/>
        <v/>
      </c>
      <c r="H28" s="50"/>
      <c r="I28" s="51"/>
      <c r="J28" s="52"/>
      <c r="K28" s="53"/>
    </row>
    <row r="29" spans="1:11" ht="19.5" customHeight="1">
      <c r="A29" s="40">
        <v>17</v>
      </c>
      <c r="B29" s="41" t="str">
        <f t="shared" si="0"/>
        <v/>
      </c>
      <c r="C29" s="42" t="str">
        <f t="shared" si="1"/>
        <v/>
      </c>
      <c r="D29" s="42" t="str">
        <f t="shared" si="2"/>
        <v/>
      </c>
      <c r="E29" s="42" t="str">
        <f t="shared" si="3"/>
        <v/>
      </c>
      <c r="F29" s="42" t="str">
        <f t="shared" si="4"/>
        <v/>
      </c>
      <c r="G29" s="40" t="str">
        <f t="shared" si="5"/>
        <v/>
      </c>
      <c r="H29" s="43"/>
      <c r="I29" s="44"/>
      <c r="J29" s="45"/>
      <c r="K29" s="46"/>
    </row>
    <row r="30" spans="1:11" ht="19.5" customHeight="1">
      <c r="A30" s="47">
        <v>18</v>
      </c>
      <c r="B30" s="48" t="str">
        <f t="shared" si="0"/>
        <v/>
      </c>
      <c r="C30" s="49" t="str">
        <f t="shared" si="1"/>
        <v/>
      </c>
      <c r="D30" s="49" t="str">
        <f t="shared" si="2"/>
        <v/>
      </c>
      <c r="E30" s="49" t="str">
        <f t="shared" si="3"/>
        <v/>
      </c>
      <c r="F30" s="49" t="str">
        <f t="shared" si="4"/>
        <v/>
      </c>
      <c r="G30" s="47" t="str">
        <f t="shared" si="5"/>
        <v/>
      </c>
      <c r="H30" s="50"/>
      <c r="I30" s="51"/>
      <c r="J30" s="52"/>
      <c r="K30" s="53"/>
    </row>
    <row r="31" spans="1:11" ht="19.5" customHeight="1">
      <c r="A31" s="40">
        <v>19</v>
      </c>
      <c r="B31" s="41" t="str">
        <f t="shared" si="0"/>
        <v/>
      </c>
      <c r="C31" s="42" t="str">
        <f t="shared" si="1"/>
        <v/>
      </c>
      <c r="D31" s="42" t="str">
        <f t="shared" si="2"/>
        <v/>
      </c>
      <c r="E31" s="42" t="str">
        <f t="shared" si="3"/>
        <v/>
      </c>
      <c r="F31" s="42" t="str">
        <f t="shared" si="4"/>
        <v/>
      </c>
      <c r="G31" s="40" t="str">
        <f t="shared" si="5"/>
        <v/>
      </c>
      <c r="H31" s="43"/>
      <c r="I31" s="44"/>
      <c r="J31" s="45"/>
      <c r="K31" s="46"/>
    </row>
    <row r="32" spans="1:11" ht="19.5" customHeight="1">
      <c r="A32" s="47">
        <v>20</v>
      </c>
      <c r="B32" s="48" t="str">
        <f t="shared" si="0"/>
        <v/>
      </c>
      <c r="C32" s="49" t="str">
        <f t="shared" si="1"/>
        <v/>
      </c>
      <c r="D32" s="49" t="str">
        <f t="shared" si="2"/>
        <v/>
      </c>
      <c r="E32" s="49" t="str">
        <f t="shared" si="3"/>
        <v/>
      </c>
      <c r="F32" s="49" t="str">
        <f t="shared" si="4"/>
        <v/>
      </c>
      <c r="G32" s="47" t="str">
        <f t="shared" si="5"/>
        <v/>
      </c>
      <c r="H32" s="50"/>
      <c r="I32" s="51"/>
      <c r="J32" s="52"/>
      <c r="K32" s="53"/>
    </row>
    <row r="33" spans="1:11" ht="19.5" customHeight="1">
      <c r="A33" s="40">
        <v>21</v>
      </c>
      <c r="B33" s="41" t="str">
        <f t="shared" si="0"/>
        <v/>
      </c>
      <c r="C33" s="42" t="str">
        <f t="shared" si="1"/>
        <v/>
      </c>
      <c r="D33" s="42" t="str">
        <f t="shared" si="2"/>
        <v/>
      </c>
      <c r="E33" s="42" t="str">
        <f t="shared" si="3"/>
        <v/>
      </c>
      <c r="F33" s="42" t="str">
        <f t="shared" si="4"/>
        <v/>
      </c>
      <c r="G33" s="40" t="str">
        <f t="shared" si="5"/>
        <v/>
      </c>
      <c r="H33" s="43"/>
      <c r="I33" s="44"/>
      <c r="J33" s="45"/>
      <c r="K33" s="46"/>
    </row>
    <row r="34" spans="1:11" ht="19.5" customHeight="1">
      <c r="A34" s="47">
        <v>22</v>
      </c>
      <c r="B34" s="48" t="str">
        <f t="shared" si="0"/>
        <v/>
      </c>
      <c r="C34" s="49" t="str">
        <f t="shared" si="1"/>
        <v/>
      </c>
      <c r="D34" s="49" t="str">
        <f t="shared" si="2"/>
        <v/>
      </c>
      <c r="E34" s="49" t="str">
        <f t="shared" si="3"/>
        <v/>
      </c>
      <c r="F34" s="49" t="str">
        <f t="shared" si="4"/>
        <v/>
      </c>
      <c r="G34" s="47" t="str">
        <f t="shared" si="5"/>
        <v/>
      </c>
      <c r="H34" s="50"/>
      <c r="I34" s="51"/>
      <c r="J34" s="52"/>
      <c r="K34" s="53"/>
    </row>
    <row r="35" spans="1:11" ht="19.5" customHeight="1">
      <c r="A35" s="40">
        <v>23</v>
      </c>
      <c r="B35" s="41" t="str">
        <f t="shared" si="0"/>
        <v/>
      </c>
      <c r="C35" s="42" t="str">
        <f t="shared" si="1"/>
        <v/>
      </c>
      <c r="D35" s="42" t="str">
        <f t="shared" si="2"/>
        <v/>
      </c>
      <c r="E35" s="42" t="str">
        <f t="shared" si="3"/>
        <v/>
      </c>
      <c r="F35" s="42" t="str">
        <f t="shared" si="4"/>
        <v/>
      </c>
      <c r="G35" s="40" t="str">
        <f t="shared" si="5"/>
        <v/>
      </c>
      <c r="H35" s="43"/>
      <c r="I35" s="44"/>
      <c r="J35" s="45"/>
      <c r="K35" s="46"/>
    </row>
    <row r="36" spans="1:11" ht="19.5" customHeight="1">
      <c r="A36" s="47">
        <v>24</v>
      </c>
      <c r="B36" s="48" t="str">
        <f t="shared" si="0"/>
        <v/>
      </c>
      <c r="C36" s="49" t="str">
        <f t="shared" si="1"/>
        <v/>
      </c>
      <c r="D36" s="49" t="str">
        <f t="shared" si="2"/>
        <v/>
      </c>
      <c r="E36" s="49" t="str">
        <f t="shared" si="3"/>
        <v/>
      </c>
      <c r="F36" s="49" t="str">
        <f t="shared" si="4"/>
        <v/>
      </c>
      <c r="G36" s="47" t="str">
        <f t="shared" si="5"/>
        <v/>
      </c>
      <c r="H36" s="50"/>
      <c r="I36" s="51"/>
      <c r="J36" s="52"/>
      <c r="K36" s="53"/>
    </row>
    <row r="37" spans="1:11" ht="19.5" customHeight="1">
      <c r="A37" s="40">
        <v>25</v>
      </c>
      <c r="B37" s="41" t="str">
        <f t="shared" si="0"/>
        <v/>
      </c>
      <c r="C37" s="42" t="str">
        <f t="shared" si="1"/>
        <v/>
      </c>
      <c r="D37" s="42" t="str">
        <f t="shared" si="2"/>
        <v/>
      </c>
      <c r="E37" s="42" t="str">
        <f t="shared" si="3"/>
        <v/>
      </c>
      <c r="F37" s="42" t="str">
        <f t="shared" si="4"/>
        <v/>
      </c>
      <c r="G37" s="40" t="str">
        <f t="shared" si="5"/>
        <v/>
      </c>
      <c r="H37" s="43"/>
      <c r="I37" s="44"/>
      <c r="J37" s="45"/>
      <c r="K37" s="46"/>
    </row>
    <row r="38" spans="1:11" ht="19.5" customHeight="1">
      <c r="A38" s="47">
        <v>26</v>
      </c>
      <c r="B38" s="48" t="str">
        <f t="shared" si="0"/>
        <v/>
      </c>
      <c r="C38" s="49" t="str">
        <f t="shared" si="1"/>
        <v/>
      </c>
      <c r="D38" s="49" t="str">
        <f t="shared" si="2"/>
        <v/>
      </c>
      <c r="E38" s="49" t="str">
        <f t="shared" si="3"/>
        <v/>
      </c>
      <c r="F38" s="49" t="str">
        <f t="shared" si="4"/>
        <v/>
      </c>
      <c r="G38" s="47" t="str">
        <f t="shared" si="5"/>
        <v/>
      </c>
      <c r="H38" s="50"/>
      <c r="I38" s="51"/>
      <c r="J38" s="52"/>
      <c r="K38" s="53"/>
    </row>
    <row r="39" spans="1:11" ht="19.5" customHeight="1">
      <c r="A39" s="40">
        <v>27</v>
      </c>
      <c r="B39" s="41" t="str">
        <f t="shared" si="0"/>
        <v/>
      </c>
      <c r="C39" s="42" t="str">
        <f t="shared" si="1"/>
        <v/>
      </c>
      <c r="D39" s="42" t="str">
        <f t="shared" si="2"/>
        <v/>
      </c>
      <c r="E39" s="42" t="str">
        <f t="shared" si="3"/>
        <v/>
      </c>
      <c r="F39" s="42" t="str">
        <f t="shared" si="4"/>
        <v/>
      </c>
      <c r="G39" s="40" t="str">
        <f t="shared" si="5"/>
        <v/>
      </c>
      <c r="H39" s="43"/>
      <c r="I39" s="44"/>
      <c r="J39" s="45"/>
      <c r="K39" s="46"/>
    </row>
    <row r="40" spans="1:11" ht="19.5" customHeight="1">
      <c r="A40" s="47">
        <v>28</v>
      </c>
      <c r="B40" s="48" t="str">
        <f t="shared" si="0"/>
        <v/>
      </c>
      <c r="C40" s="49" t="str">
        <f t="shared" si="1"/>
        <v/>
      </c>
      <c r="D40" s="49" t="str">
        <f t="shared" si="2"/>
        <v/>
      </c>
      <c r="E40" s="49" t="str">
        <f t="shared" si="3"/>
        <v/>
      </c>
      <c r="F40" s="49" t="str">
        <f t="shared" si="4"/>
        <v/>
      </c>
      <c r="G40" s="47" t="str">
        <f t="shared" si="5"/>
        <v/>
      </c>
      <c r="H40" s="50"/>
      <c r="I40" s="51"/>
      <c r="J40" s="52"/>
      <c r="K40" s="53"/>
    </row>
    <row r="41" spans="1:11" ht="19.5" customHeight="1">
      <c r="A41" s="40">
        <v>29</v>
      </c>
      <c r="B41" s="41" t="str">
        <f t="shared" si="0"/>
        <v/>
      </c>
      <c r="C41" s="42" t="str">
        <f t="shared" si="1"/>
        <v/>
      </c>
      <c r="D41" s="42" t="str">
        <f t="shared" si="2"/>
        <v/>
      </c>
      <c r="E41" s="42" t="str">
        <f t="shared" si="3"/>
        <v/>
      </c>
      <c r="F41" s="42" t="str">
        <f t="shared" si="4"/>
        <v/>
      </c>
      <c r="G41" s="40" t="str">
        <f t="shared" si="5"/>
        <v/>
      </c>
      <c r="H41" s="43"/>
      <c r="I41" s="44"/>
      <c r="J41" s="45"/>
      <c r="K41" s="46"/>
    </row>
    <row r="42" spans="1:11" ht="19.5" customHeight="1">
      <c r="A42" s="47">
        <v>30</v>
      </c>
      <c r="B42" s="48" t="str">
        <f t="shared" si="0"/>
        <v/>
      </c>
      <c r="C42" s="49" t="str">
        <f t="shared" si="1"/>
        <v/>
      </c>
      <c r="D42" s="49" t="str">
        <f t="shared" si="2"/>
        <v/>
      </c>
      <c r="E42" s="49" t="str">
        <f t="shared" si="3"/>
        <v/>
      </c>
      <c r="F42" s="49" t="str">
        <f t="shared" si="4"/>
        <v/>
      </c>
      <c r="G42" s="47" t="str">
        <f t="shared" si="5"/>
        <v/>
      </c>
      <c r="H42" s="50"/>
      <c r="I42" s="51"/>
      <c r="J42" s="52"/>
      <c r="K42" s="53"/>
    </row>
    <row r="43" spans="1:11" ht="19.5" customHeight="1">
      <c r="A43" s="40">
        <v>31</v>
      </c>
      <c r="B43" s="41" t="str">
        <f t="shared" si="0"/>
        <v/>
      </c>
      <c r="C43" s="42" t="str">
        <f t="shared" si="1"/>
        <v/>
      </c>
      <c r="D43" s="42" t="str">
        <f t="shared" si="2"/>
        <v/>
      </c>
      <c r="E43" s="42" t="str">
        <f t="shared" si="3"/>
        <v/>
      </c>
      <c r="F43" s="42" t="str">
        <f t="shared" si="4"/>
        <v/>
      </c>
      <c r="G43" s="40" t="str">
        <f t="shared" si="5"/>
        <v/>
      </c>
      <c r="H43" s="43"/>
      <c r="I43" s="44"/>
      <c r="J43" s="45"/>
      <c r="K43" s="46"/>
    </row>
    <row r="44" spans="1:11" ht="19.5" customHeight="1">
      <c r="A44" s="47">
        <v>32</v>
      </c>
      <c r="B44" s="48" t="str">
        <f t="shared" si="0"/>
        <v/>
      </c>
      <c r="C44" s="49" t="str">
        <f t="shared" si="1"/>
        <v/>
      </c>
      <c r="D44" s="49" t="str">
        <f t="shared" si="2"/>
        <v/>
      </c>
      <c r="E44" s="49" t="str">
        <f t="shared" si="3"/>
        <v/>
      </c>
      <c r="F44" s="49" t="str">
        <f t="shared" si="4"/>
        <v/>
      </c>
      <c r="G44" s="47" t="str">
        <f t="shared" si="5"/>
        <v/>
      </c>
      <c r="H44" s="50"/>
      <c r="I44" s="51"/>
      <c r="J44" s="52"/>
      <c r="K44" s="53"/>
    </row>
    <row r="45" spans="1:11" ht="19.5" customHeight="1">
      <c r="A45" s="40">
        <v>33</v>
      </c>
      <c r="B45" s="41" t="str">
        <f t="shared" si="0"/>
        <v/>
      </c>
      <c r="C45" s="42" t="str">
        <f t="shared" si="1"/>
        <v/>
      </c>
      <c r="D45" s="42" t="str">
        <f t="shared" si="2"/>
        <v/>
      </c>
      <c r="E45" s="42" t="str">
        <f t="shared" si="3"/>
        <v/>
      </c>
      <c r="F45" s="42" t="str">
        <f t="shared" si="4"/>
        <v/>
      </c>
      <c r="G45" s="40" t="str">
        <f t="shared" si="5"/>
        <v/>
      </c>
      <c r="H45" s="43"/>
      <c r="I45" s="44"/>
      <c r="J45" s="45"/>
      <c r="K45" s="46"/>
    </row>
    <row r="46" spans="1:11" ht="19.5" customHeight="1">
      <c r="A46" s="47">
        <v>34</v>
      </c>
      <c r="B46" s="48" t="str">
        <f t="shared" si="0"/>
        <v/>
      </c>
      <c r="C46" s="49" t="str">
        <f t="shared" si="1"/>
        <v/>
      </c>
      <c r="D46" s="49" t="str">
        <f t="shared" si="2"/>
        <v/>
      </c>
      <c r="E46" s="49" t="str">
        <f t="shared" si="3"/>
        <v/>
      </c>
      <c r="F46" s="49" t="str">
        <f t="shared" si="4"/>
        <v/>
      </c>
      <c r="G46" s="47" t="str">
        <f t="shared" si="5"/>
        <v/>
      </c>
      <c r="H46" s="50"/>
      <c r="I46" s="51"/>
      <c r="J46" s="52"/>
      <c r="K46" s="53"/>
    </row>
    <row r="47" spans="1:11" ht="19.5" customHeight="1">
      <c r="A47" s="40">
        <v>35</v>
      </c>
      <c r="B47" s="41" t="str">
        <f t="shared" si="0"/>
        <v/>
      </c>
      <c r="C47" s="42" t="str">
        <f t="shared" si="1"/>
        <v/>
      </c>
      <c r="D47" s="42" t="str">
        <f t="shared" si="2"/>
        <v/>
      </c>
      <c r="E47" s="42" t="str">
        <f t="shared" si="3"/>
        <v/>
      </c>
      <c r="F47" s="42" t="str">
        <f t="shared" si="4"/>
        <v/>
      </c>
      <c r="G47" s="40" t="str">
        <f t="shared" si="5"/>
        <v/>
      </c>
      <c r="H47" s="43"/>
      <c r="I47" s="44"/>
      <c r="J47" s="45"/>
      <c r="K47" s="46"/>
    </row>
    <row r="48" spans="1:11" ht="19.5" customHeight="1">
      <c r="A48" s="47">
        <v>36</v>
      </c>
      <c r="B48" s="48" t="str">
        <f t="shared" si="0"/>
        <v/>
      </c>
      <c r="C48" s="49" t="str">
        <f t="shared" si="1"/>
        <v/>
      </c>
      <c r="D48" s="49" t="str">
        <f t="shared" si="2"/>
        <v/>
      </c>
      <c r="E48" s="49" t="str">
        <f t="shared" si="3"/>
        <v/>
      </c>
      <c r="F48" s="49" t="str">
        <f t="shared" si="4"/>
        <v/>
      </c>
      <c r="G48" s="47" t="str">
        <f t="shared" si="5"/>
        <v/>
      </c>
      <c r="H48" s="50"/>
      <c r="I48" s="51"/>
      <c r="J48" s="52"/>
      <c r="K48" s="53"/>
    </row>
    <row r="49" spans="1:11" ht="21.75" customHeight="1">
      <c r="A49" s="54" t="s">
        <v>31</v>
      </c>
      <c r="B49" s="23"/>
      <c r="C49" s="55">
        <f>IF(NOT(AND(ISNUMBER(B7),ISNUMBER(E4),ISNUMBER(E5),ISNUMBER(B9))),"",SUM(C13:C48))</f>
        <v>1013803</v>
      </c>
      <c r="D49" s="55">
        <f>IF(NOT(AND(ISNUMBER(B7),ISNUMBER(E4),ISNUMBER(E5),ISNUMBER(B9))),"",SUM(D13:D48))</f>
        <v>1000000</v>
      </c>
      <c r="E49" s="55">
        <f>IF(NOT(AND(ISNUMBER(B7),ISNUMBER(E4),ISNUMBER(E5),ISNUMBER(B9))),"",SUM(E13:E48))</f>
        <v>13803</v>
      </c>
      <c r="F49" s="56"/>
      <c r="G49" s="57"/>
      <c r="H49" s="58"/>
      <c r="I49" s="59"/>
      <c r="J49" s="60"/>
      <c r="K49" s="61"/>
    </row>
    <row r="50" spans="1:11" ht="19.5" customHeight="1">
      <c r="A50" s="62"/>
      <c r="B50" s="63"/>
      <c r="C50" s="64"/>
      <c r="D50" s="64"/>
      <c r="E50" s="64"/>
      <c r="F50" s="64"/>
      <c r="G50" s="62"/>
      <c r="H50" s="63"/>
      <c r="I50" s="65"/>
      <c r="J50" s="66"/>
      <c r="K50" s="66"/>
    </row>
    <row r="51" spans="1:11" ht="19.5" customHeight="1">
      <c r="A51" s="62"/>
      <c r="B51" s="63"/>
      <c r="C51" s="64"/>
      <c r="D51" s="64"/>
      <c r="E51" s="64"/>
      <c r="F51" s="64"/>
      <c r="G51" s="62"/>
      <c r="H51" s="63"/>
      <c r="I51" s="65"/>
      <c r="J51" s="66"/>
      <c r="K51" s="66"/>
    </row>
    <row r="52" spans="1:11" ht="19.5" customHeight="1">
      <c r="A52" s="62"/>
      <c r="B52" s="63"/>
      <c r="C52" s="64"/>
      <c r="D52" s="64"/>
      <c r="E52" s="64"/>
      <c r="F52" s="64"/>
      <c r="G52" s="62"/>
      <c r="H52" s="63"/>
      <c r="I52" s="65"/>
      <c r="J52" s="66"/>
      <c r="K52" s="66"/>
    </row>
    <row r="53" spans="1:11" ht="19.5" customHeight="1">
      <c r="A53" s="62"/>
      <c r="B53" s="63"/>
      <c r="C53" s="64"/>
      <c r="D53" s="64"/>
      <c r="E53" s="64"/>
      <c r="F53" s="64"/>
      <c r="G53" s="62"/>
      <c r="H53" s="63"/>
      <c r="I53" s="65"/>
      <c r="J53" s="66"/>
      <c r="K53" s="66"/>
    </row>
    <row r="54" spans="1:11" ht="19.5" customHeight="1">
      <c r="A54" s="62"/>
      <c r="B54" s="63"/>
      <c r="C54" s="64"/>
      <c r="D54" s="64"/>
      <c r="E54" s="64"/>
      <c r="F54" s="64"/>
      <c r="G54" s="62"/>
      <c r="H54" s="63"/>
      <c r="I54" s="65"/>
      <c r="J54" s="66"/>
      <c r="K54" s="66"/>
    </row>
    <row r="55" spans="1:11" ht="19.5" customHeight="1">
      <c r="A55" s="62"/>
      <c r="B55" s="63"/>
      <c r="C55" s="64"/>
      <c r="D55" s="64"/>
      <c r="E55" s="64"/>
      <c r="F55" s="64"/>
      <c r="G55" s="62"/>
      <c r="H55" s="63"/>
      <c r="I55" s="65"/>
      <c r="J55" s="66"/>
      <c r="K55" s="66"/>
    </row>
    <row r="56" spans="1:11" ht="19.5" customHeight="1">
      <c r="A56" s="62"/>
      <c r="B56" s="63"/>
      <c r="C56" s="64"/>
      <c r="D56" s="64"/>
      <c r="E56" s="64"/>
      <c r="F56" s="64"/>
      <c r="G56" s="62"/>
      <c r="H56" s="63"/>
      <c r="I56" s="65"/>
      <c r="J56" s="66"/>
      <c r="K56" s="66"/>
    </row>
    <row r="57" spans="1:11" ht="19.5" customHeight="1">
      <c r="A57" s="62"/>
      <c r="B57" s="63"/>
      <c r="C57" s="64"/>
      <c r="D57" s="64"/>
      <c r="E57" s="64"/>
      <c r="F57" s="64"/>
      <c r="G57" s="62"/>
      <c r="H57" s="63"/>
      <c r="I57" s="65"/>
      <c r="J57" s="66"/>
      <c r="K57" s="66"/>
    </row>
    <row r="58" spans="1:11" ht="19.5" customHeight="1">
      <c r="A58" s="62"/>
      <c r="B58" s="63"/>
      <c r="C58" s="64"/>
      <c r="D58" s="64"/>
      <c r="E58" s="64"/>
      <c r="F58" s="64"/>
      <c r="G58" s="62"/>
      <c r="H58" s="63"/>
      <c r="I58" s="65"/>
      <c r="J58" s="66"/>
      <c r="K58" s="66"/>
    </row>
    <row r="59" spans="1:11" ht="19.5" customHeight="1">
      <c r="A59" s="62"/>
      <c r="B59" s="63"/>
      <c r="C59" s="64"/>
      <c r="D59" s="64"/>
      <c r="E59" s="64"/>
      <c r="F59" s="64"/>
      <c r="G59" s="62"/>
      <c r="H59" s="63"/>
      <c r="I59" s="65"/>
      <c r="J59" s="66"/>
      <c r="K59" s="66"/>
    </row>
    <row r="60" spans="1:11" ht="19.5" customHeight="1">
      <c r="A60" s="62"/>
      <c r="B60" s="63"/>
      <c r="C60" s="64"/>
      <c r="D60" s="64"/>
      <c r="E60" s="64"/>
      <c r="F60" s="64"/>
      <c r="G60" s="62"/>
      <c r="H60" s="63"/>
      <c r="I60" s="65"/>
      <c r="J60" s="66"/>
      <c r="K60" s="66"/>
    </row>
    <row r="61" spans="1:11" ht="19.5" customHeight="1">
      <c r="A61" s="62"/>
      <c r="B61" s="63"/>
      <c r="C61" s="64"/>
      <c r="D61" s="64"/>
      <c r="E61" s="64"/>
      <c r="F61" s="64"/>
      <c r="G61" s="62"/>
      <c r="H61" s="63"/>
      <c r="I61" s="65"/>
      <c r="J61" s="66"/>
      <c r="K61" s="66"/>
    </row>
    <row r="62" spans="1:11" ht="19.5" customHeight="1">
      <c r="A62" s="62"/>
      <c r="B62" s="63"/>
      <c r="C62" s="64"/>
      <c r="D62" s="64"/>
      <c r="E62" s="64"/>
      <c r="F62" s="64"/>
      <c r="G62" s="62"/>
      <c r="H62" s="63"/>
      <c r="I62" s="65"/>
      <c r="J62" s="66"/>
      <c r="K62" s="66"/>
    </row>
    <row r="63" spans="1:11" ht="21.75" customHeight="1">
      <c r="A63" s="62"/>
      <c r="B63" s="66"/>
      <c r="C63" s="64"/>
      <c r="D63" s="64"/>
      <c r="E63" s="64"/>
      <c r="F63" s="66"/>
      <c r="G63" s="66"/>
      <c r="H63" s="66"/>
      <c r="I63" s="66"/>
      <c r="J63" s="66"/>
      <c r="K63" s="66"/>
    </row>
    <row r="64" spans="1:11" ht="19.5" customHeight="1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</row>
    <row r="65" s="12" customFormat="1" ht="19.5" customHeight="1"/>
    <row r="66" s="12" customFormat="1" ht="19.5" customHeight="1"/>
    <row r="67" s="12" customFormat="1" ht="19.5" customHeight="1"/>
    <row r="68" s="12" customFormat="1" ht="19.5" customHeight="1"/>
    <row r="69" s="12" customFormat="1" ht="19.5" customHeight="1"/>
    <row r="70" s="12" customFormat="1" ht="19.5" customHeight="1"/>
    <row r="71" s="12" customFormat="1" ht="19.5" customHeight="1"/>
    <row r="72" s="12" customFormat="1" ht="19.5" customHeight="1"/>
    <row r="73" s="12" customFormat="1" ht="19.5" customHeight="1"/>
    <row r="74" s="12" customFormat="1" ht="19.5" customHeight="1"/>
    <row r="75" s="12" customFormat="1" ht="19.5" customHeight="1"/>
    <row r="76" s="12" customFormat="1" ht="19.5" customHeight="1"/>
    <row r="77" s="12" customFormat="1" ht="19.5" customHeight="1"/>
    <row r="78" s="12" customFormat="1" ht="19.5" customHeight="1"/>
    <row r="79" s="12" customFormat="1" ht="19.5" customHeight="1"/>
    <row r="80" s="12" customFormat="1" ht="19.5" customHeight="1"/>
    <row r="81" s="12" customFormat="1" ht="19.5" customHeight="1"/>
    <row r="82" s="12" customFormat="1" ht="19.5" customHeight="1"/>
    <row r="83" s="12" customFormat="1" ht="19.5" customHeight="1"/>
    <row r="84" s="12" customFormat="1" ht="19.5" customHeight="1"/>
    <row r="85" s="12" customFormat="1" ht="19.5" customHeight="1"/>
    <row r="86" s="12" customFormat="1" ht="19.5" customHeight="1"/>
    <row r="87" s="12" customFormat="1" ht="19.5" customHeight="1"/>
    <row r="88" s="12" customFormat="1" ht="19.5" customHeight="1"/>
    <row r="89" s="12" customFormat="1" ht="19.5" customHeight="1"/>
    <row r="90" s="12" customFormat="1" ht="19.5" customHeight="1"/>
    <row r="91" s="12" customFormat="1" ht="19.5" customHeight="1"/>
    <row r="92" s="12" customFormat="1" ht="19.5" customHeight="1"/>
    <row r="93" s="12" customFormat="1" ht="19.5" customHeight="1"/>
    <row r="94" s="12" customFormat="1" ht="19.5" customHeight="1"/>
    <row r="95" s="12" customFormat="1" ht="19.5" customHeight="1"/>
    <row r="96" s="12" customFormat="1" ht="19.5" customHeight="1"/>
    <row r="97" s="12" customFormat="1" ht="19.5" customHeight="1"/>
    <row r="98" s="12" customFormat="1" ht="19.5" customHeight="1"/>
    <row r="99" s="12" customFormat="1" ht="19.5" customHeight="1"/>
  </sheetData>
  <mergeCells count="62">
    <mergeCell ref="I47:K47"/>
    <mergeCell ref="I48:K48"/>
    <mergeCell ref="A49:B49"/>
    <mergeCell ref="I49:K49"/>
    <mergeCell ref="E5:G5"/>
    <mergeCell ref="E6:G6"/>
    <mergeCell ref="I41:K41"/>
    <mergeCell ref="I42:K42"/>
    <mergeCell ref="I43:K43"/>
    <mergeCell ref="I44:K44"/>
    <mergeCell ref="I45:K45"/>
    <mergeCell ref="I46:K46"/>
    <mergeCell ref="I35:K35"/>
    <mergeCell ref="I36:K36"/>
    <mergeCell ref="I37:K37"/>
    <mergeCell ref="I38:K38"/>
    <mergeCell ref="I39:K39"/>
    <mergeCell ref="I40:K40"/>
    <mergeCell ref="I29:K29"/>
    <mergeCell ref="I30:K30"/>
    <mergeCell ref="I31:K31"/>
    <mergeCell ref="I32:K32"/>
    <mergeCell ref="I33:K33"/>
    <mergeCell ref="I34:K34"/>
    <mergeCell ref="I23:K23"/>
    <mergeCell ref="I24:K24"/>
    <mergeCell ref="I25:K25"/>
    <mergeCell ref="I26:K26"/>
    <mergeCell ref="I27:K27"/>
    <mergeCell ref="I28:K28"/>
    <mergeCell ref="I17:K17"/>
    <mergeCell ref="I18:K18"/>
    <mergeCell ref="I19:K19"/>
    <mergeCell ref="I20:K20"/>
    <mergeCell ref="I21:K21"/>
    <mergeCell ref="I22:K22"/>
    <mergeCell ref="A11:K11"/>
    <mergeCell ref="I12:K12"/>
    <mergeCell ref="I13:K13"/>
    <mergeCell ref="I14:K14"/>
    <mergeCell ref="I15:K15"/>
    <mergeCell ref="I16:K16"/>
    <mergeCell ref="B8:C8"/>
    <mergeCell ref="E8:G8"/>
    <mergeCell ref="I8:K8"/>
    <mergeCell ref="B9:C9"/>
    <mergeCell ref="E9:G9"/>
    <mergeCell ref="I9:K9"/>
    <mergeCell ref="B5:C5"/>
    <mergeCell ref="I5:K5"/>
    <mergeCell ref="B6:C6"/>
    <mergeCell ref="I6:K6"/>
    <mergeCell ref="B7:C7"/>
    <mergeCell ref="E7:G7"/>
    <mergeCell ref="I7:K7"/>
    <mergeCell ref="A1:K1"/>
    <mergeCell ref="A2:K2"/>
    <mergeCell ref="A3:G3"/>
    <mergeCell ref="H3:K3"/>
    <mergeCell ref="B4:C4"/>
    <mergeCell ref="E4:G4"/>
    <mergeCell ref="I4:K4"/>
  </mergeCells>
  <phoneticPr fontId="7"/>
  <conditionalFormatting sqref="A13:I48">
    <cfRule type="expression" dxfId="2" priority="1">
      <formula>$G13="遅延"</formula>
    </cfRule>
    <cfRule type="expression" dxfId="1" priority="2">
      <formula>$G13="返済済"</formula>
    </cfRule>
  </conditionalFormatting>
  <conditionalFormatting sqref="F13:F48">
    <cfRule type="expression" dxfId="0" priority="3">
      <formula>F13&lt;=0</formula>
    </cfRule>
  </conditionalFormatting>
  <dataValidations count="1">
    <dataValidation type="list" allowBlank="1" sqref="G13:G48" xr:uid="{4F41407E-DB21-4243-8E88-ACACF6E948EE}">
      <formula1>"未返済,返済済,遅延"</formula1>
      <formula2>0</formula2>
    </dataValidation>
  </dataValidations>
  <pageMargins left="0.28000000000000003" right="0.28000000000000003" top="0.35" bottom="0.35" header="0.2" footer="0.2"/>
  <pageSetup paperSize="9" fitToHeight="2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3"/>
  <sheetViews>
    <sheetView showGridLines="0" zoomScaleNormal="100" workbookViewId="0">
      <selection sqref="A1:D1"/>
    </sheetView>
  </sheetViews>
  <sheetFormatPr defaultColWidth="8.6328125" defaultRowHeight="14.5"/>
  <cols>
    <col min="1" max="1" width="8" customWidth="1"/>
    <col min="2" max="2" width="28" customWidth="1"/>
    <col min="3" max="3" width="105" customWidth="1"/>
    <col min="4" max="4" width="4" customWidth="1"/>
  </cols>
  <sheetData>
    <row r="1" spans="1:4" ht="36" customHeight="1">
      <c r="A1" s="8" t="s">
        <v>35</v>
      </c>
      <c r="B1" s="2"/>
      <c r="C1" s="2"/>
      <c r="D1" s="2"/>
    </row>
    <row r="2" spans="1:4" ht="7.5" customHeight="1"/>
    <row r="3" spans="1:4" ht="21.75" customHeight="1">
      <c r="A3" s="5" t="s">
        <v>36</v>
      </c>
      <c r="B3" s="7" t="s">
        <v>37</v>
      </c>
      <c r="C3" s="1"/>
      <c r="D3" s="1"/>
    </row>
    <row r="4" spans="1:4" ht="37.5" customHeight="1">
      <c r="A4" s="6"/>
      <c r="B4" s="4" t="s">
        <v>38</v>
      </c>
      <c r="C4" s="1"/>
      <c r="D4" s="1"/>
    </row>
    <row r="5" spans="1:4" ht="4.5" customHeight="1"/>
    <row r="6" spans="1:4" ht="21.75" customHeight="1">
      <c r="A6" s="5" t="s">
        <v>39</v>
      </c>
      <c r="B6" s="7" t="s">
        <v>40</v>
      </c>
      <c r="C6" s="1"/>
      <c r="D6" s="1"/>
    </row>
    <row r="7" spans="1:4" ht="30" customHeight="1">
      <c r="A7" s="6"/>
      <c r="B7" s="4" t="s">
        <v>41</v>
      </c>
      <c r="C7" s="1"/>
      <c r="D7" s="1"/>
    </row>
    <row r="8" spans="1:4" ht="4.5" customHeight="1"/>
    <row r="9" spans="1:4" ht="21.75" customHeight="1">
      <c r="A9" s="5" t="s">
        <v>42</v>
      </c>
      <c r="B9" s="7" t="s">
        <v>43</v>
      </c>
      <c r="C9" s="1"/>
      <c r="D9" s="1"/>
    </row>
    <row r="10" spans="1:4" ht="30" customHeight="1">
      <c r="A10" s="6"/>
      <c r="B10" s="4" t="s">
        <v>44</v>
      </c>
      <c r="C10" s="1"/>
      <c r="D10" s="1"/>
    </row>
    <row r="11" spans="1:4" ht="4.5" customHeight="1"/>
    <row r="12" spans="1:4" ht="21.75" customHeight="1">
      <c r="A12" s="5" t="s">
        <v>45</v>
      </c>
      <c r="B12" s="7" t="s">
        <v>46</v>
      </c>
      <c r="C12" s="1"/>
      <c r="D12" s="1"/>
    </row>
    <row r="13" spans="1:4" ht="42" customHeight="1">
      <c r="A13" s="6"/>
      <c r="B13" s="4" t="s">
        <v>47</v>
      </c>
      <c r="C13" s="1"/>
      <c r="D13" s="1"/>
    </row>
    <row r="14" spans="1:4" ht="4.5" customHeight="1"/>
    <row r="15" spans="1:4" ht="21.75" customHeight="1">
      <c r="A15" s="5" t="s">
        <v>48</v>
      </c>
      <c r="B15" s="7" t="s">
        <v>49</v>
      </c>
      <c r="C15" s="1"/>
      <c r="D15" s="1"/>
    </row>
    <row r="16" spans="1:4" ht="30" customHeight="1">
      <c r="A16" s="6"/>
      <c r="B16" s="4" t="s">
        <v>50</v>
      </c>
      <c r="C16" s="1"/>
      <c r="D16" s="1"/>
    </row>
    <row r="17" spans="1:4" ht="4.5" customHeight="1"/>
    <row r="18" spans="1:4" ht="21.75" customHeight="1">
      <c r="A18" s="5" t="s">
        <v>51</v>
      </c>
      <c r="B18" s="7" t="s">
        <v>52</v>
      </c>
      <c r="C18" s="1"/>
      <c r="D18" s="1"/>
    </row>
    <row r="19" spans="1:4" ht="30" customHeight="1">
      <c r="A19" s="6"/>
      <c r="B19" s="4" t="s">
        <v>53</v>
      </c>
      <c r="C19" s="1"/>
      <c r="D19" s="1"/>
    </row>
    <row r="20" spans="1:4" ht="4.5" customHeight="1"/>
    <row r="21" spans="1:4" ht="25.5" customHeight="1">
      <c r="A21" s="9" t="s">
        <v>54</v>
      </c>
      <c r="B21" s="1"/>
      <c r="C21" s="1"/>
      <c r="D21" s="1"/>
    </row>
    <row r="22" spans="1:4" ht="4.5" customHeight="1"/>
    <row r="23" spans="1:4" ht="51.75" customHeight="1">
      <c r="A23" s="3" t="s">
        <v>55</v>
      </c>
      <c r="B23" s="1"/>
      <c r="C23" s="1"/>
      <c r="D23" s="1"/>
    </row>
  </sheetData>
  <mergeCells count="21">
    <mergeCell ref="A1:D1"/>
    <mergeCell ref="B4:D4"/>
    <mergeCell ref="B7:D7"/>
    <mergeCell ref="B16:D16"/>
    <mergeCell ref="B3:D3"/>
    <mergeCell ref="A9:A10"/>
    <mergeCell ref="A15:A16"/>
    <mergeCell ref="B12:D12"/>
    <mergeCell ref="A3:A4"/>
    <mergeCell ref="B9:D9"/>
    <mergeCell ref="B15:D15"/>
    <mergeCell ref="A18:A19"/>
    <mergeCell ref="B6:D6"/>
    <mergeCell ref="B18:D18"/>
    <mergeCell ref="A23:D23"/>
    <mergeCell ref="B13:D13"/>
    <mergeCell ref="A6:A7"/>
    <mergeCell ref="B10:D10"/>
    <mergeCell ref="B19:D19"/>
    <mergeCell ref="A12:A13"/>
    <mergeCell ref="A21:D21"/>
  </mergeCells>
  <phoneticPr fontId="7"/>
  <pageMargins left="0.4" right="0.4" top="0.5" bottom="0.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返済計画書</vt:lpstr>
      <vt:lpstr>記入例</vt:lpstr>
      <vt:lpstr>使い方</vt:lpstr>
      <vt:lpstr>記入例!Print_Area</vt:lpstr>
      <vt:lpstr>使い方!Print_Area</vt:lpstr>
      <vt:lpstr>返済計画書!Print_Area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康 松田</cp:lastModifiedBy>
  <cp:revision>0</cp:revision>
  <cp:lastPrinted>2026-06-07T19:34:33Z</cp:lastPrinted>
  <dcterms:created xsi:type="dcterms:W3CDTF">2026-05-27T20:15:50Z</dcterms:created>
  <dcterms:modified xsi:type="dcterms:W3CDTF">2026-06-07T19:34:55Z</dcterms:modified>
  <dc:language>en-US</dc:language>
</cp:coreProperties>
</file>